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45" windowHeight="9765"/>
  </bookViews>
  <sheets>
    <sheet name="工作任务事项" sheetId="1" r:id="rId1"/>
    <sheet name="工作任务分析" sheetId="2" r:id="rId2"/>
    <sheet name="定编与定岗" sheetId="3" r:id="rId3"/>
  </sheets>
  <definedNames>
    <definedName name="_xlnm._FilterDatabase" localSheetId="0" hidden="1">工作任务事项!$A$4:$T$129</definedName>
  </definedNames>
  <calcPr calcId="144525"/>
</workbook>
</file>

<file path=xl/comments1.xml><?xml version="1.0" encoding="utf-8"?>
<comments xmlns="http://schemas.openxmlformats.org/spreadsheetml/2006/main">
  <authors>
    <author>office在线编辑</author>
  </authors>
  <commentList>
    <comment ref="P38" authorId="0">
      <text>
        <r>
          <rPr>
            <sz val="9"/>
            <rFont val="宋体"/>
            <charset val="134"/>
          </rPr>
          <t>office在线编辑:
年度按照召开20次总支委会预计</t>
        </r>
      </text>
    </comment>
    <comment ref="Q38" authorId="0">
      <text>
        <r>
          <rPr>
            <sz val="9"/>
            <rFont val="宋体"/>
            <charset val="134"/>
          </rPr>
          <t>office在线编辑:
会议通知、参会人员、会议议题、支撑材料、表决情况转换为PDF格式上传系统平台，并做好总支委会、董事长办公会、董事会的关联、效验相关工作。</t>
        </r>
      </text>
    </comment>
    <comment ref="P48" authorId="0">
      <text>
        <r>
          <rPr>
            <sz val="9"/>
            <rFont val="宋体"/>
            <charset val="134"/>
          </rPr>
          <t>office在线编辑:
按十五人算</t>
        </r>
      </text>
    </comment>
    <comment ref="P61" authorId="0">
      <text>
        <r>
          <rPr>
            <sz val="9"/>
            <rFont val="宋体"/>
            <charset val="134"/>
          </rPr>
          <t>office在线编辑:
每年4次，包括督察巡查、半年和年度检查、专项检查等</t>
        </r>
      </text>
    </comment>
    <comment ref="Q81" authorId="0">
      <text>
        <r>
          <rPr>
            <sz val="9"/>
            <rFont val="宋体"/>
            <charset val="134"/>
          </rPr>
          <t>office在线编辑:
正式会议按照1天半计</t>
        </r>
      </text>
    </comment>
    <comment ref="P96" authorId="0">
      <text>
        <r>
          <rPr>
            <sz val="9"/>
            <rFont val="宋体"/>
            <charset val="134"/>
          </rPr>
          <t>office在线编辑:
内审、外审各一次，整改不合规项。</t>
        </r>
      </text>
    </comment>
  </commentList>
</comments>
</file>

<file path=xl/sharedStrings.xml><?xml version="1.0" encoding="utf-8"?>
<sst xmlns="http://schemas.openxmlformats.org/spreadsheetml/2006/main" count="721" uniqueCount="271">
  <si>
    <t>党群工作部工作任务事项</t>
  </si>
  <si>
    <t>序号</t>
  </si>
  <si>
    <t>部门职责</t>
  </si>
  <si>
    <t>工作事项</t>
  </si>
  <si>
    <t>工作任务</t>
  </si>
  <si>
    <t>重要性（100%）</t>
  </si>
  <si>
    <t>难易度（100%）</t>
  </si>
  <si>
    <t>绩效系数</t>
  </si>
  <si>
    <t xml:space="preserve"> 每项工作所需时间</t>
  </si>
  <si>
    <t>总有效工时</t>
  </si>
  <si>
    <t>总有效工时绩效点数</t>
  </si>
  <si>
    <t>责任岗位</t>
  </si>
  <si>
    <t>分值</t>
  </si>
  <si>
    <t>公司重要（权重20%）</t>
  </si>
  <si>
    <t>部门重要（权重30%）</t>
  </si>
  <si>
    <t>常规（权重50%）</t>
  </si>
  <si>
    <t>困难（权重20%）</t>
  </si>
  <si>
    <t>一般（权重30%）</t>
  </si>
  <si>
    <t>容易（权重50%）</t>
  </si>
  <si>
    <t>发生时段</t>
  </si>
  <si>
    <t>发生频次</t>
  </si>
  <si>
    <t>有效工时（小时）</t>
  </si>
  <si>
    <t>2分</t>
  </si>
  <si>
    <t>1.5分</t>
  </si>
  <si>
    <t>1分</t>
  </si>
  <si>
    <t>即：工作重要性*难易度</t>
  </si>
  <si>
    <t>月季年</t>
  </si>
  <si>
    <t>折算</t>
  </si>
  <si>
    <t>在时段内发生的次数</t>
  </si>
  <si>
    <t>每次工作需要的时间</t>
  </si>
  <si>
    <t>即：发生频次*有效工时*发生时段</t>
  </si>
  <si>
    <t>即：总有效工时*绩效系数</t>
  </si>
  <si>
    <t>部门</t>
  </si>
  <si>
    <t>制度</t>
  </si>
  <si>
    <t>制度修订完善</t>
  </si>
  <si>
    <t>思路与沟通</t>
  </si>
  <si>
    <t>A</t>
  </si>
  <si>
    <t>修改与完善</t>
  </si>
  <si>
    <t>汇报与上会</t>
  </si>
  <si>
    <t>文件下达、宣贯与解释</t>
  </si>
  <si>
    <t>信息化</t>
  </si>
  <si>
    <t>信息化建设与运用</t>
  </si>
  <si>
    <t>需求梳理</t>
  </si>
  <si>
    <t>沟通完善</t>
  </si>
  <si>
    <t>指导运用</t>
  </si>
  <si>
    <t>总支委重要会议和材料</t>
  </si>
  <si>
    <t>总支委重要会议</t>
  </si>
  <si>
    <t>党总支委会议筹备</t>
  </si>
  <si>
    <t>中心组学习秘书</t>
  </si>
  <si>
    <t>领导班子组织生活会筹备及相关材料起草</t>
  </si>
  <si>
    <t>总支委重要材料</t>
  </si>
  <si>
    <t>总支委年度工作总结</t>
  </si>
  <si>
    <t>总支委党员大会工作报告</t>
  </si>
  <si>
    <t>总支委年度述责报告</t>
  </si>
  <si>
    <t>干部考核</t>
  </si>
  <si>
    <t>配合干部考核</t>
  </si>
  <si>
    <t>中层干部考核</t>
  </si>
  <si>
    <t>宣传工作</t>
  </si>
  <si>
    <t>重大宣传事项</t>
  </si>
  <si>
    <t>策划、协调</t>
  </si>
  <si>
    <t>团委工作</t>
  </si>
  <si>
    <t>指导团委工作</t>
  </si>
  <si>
    <t>指导、协调、汇报</t>
  </si>
  <si>
    <t>管理与服务</t>
  </si>
  <si>
    <t>管理服务</t>
  </si>
  <si>
    <t>部门工作安排及审核</t>
  </si>
  <si>
    <t>对上汇报与沟通</t>
  </si>
  <si>
    <t>对下服务与指导</t>
  </si>
  <si>
    <t>领导交办</t>
  </si>
  <si>
    <t>突发性、临时性工作</t>
  </si>
  <si>
    <t>党建工作</t>
  </si>
  <si>
    <t>制度草拟</t>
  </si>
  <si>
    <t>√</t>
  </si>
  <si>
    <t>年</t>
  </si>
  <si>
    <t>B</t>
  </si>
  <si>
    <t>总支签批事项、重大决策部署（主题教育主题党日活动等）</t>
  </si>
  <si>
    <t>（1.沟通,起草文档；2.具体落实；3.反馈和检查）</t>
  </si>
  <si>
    <t>党员大会</t>
  </si>
  <si>
    <t>1.沟通，起草通知请示报告；2.拟模板,指导和督促；4.拟会议组织工作材料,大会组织；3.沟通和反馈</t>
  </si>
  <si>
    <t>基层支部换届选举</t>
  </si>
  <si>
    <t>1.沟通、汇报，起草通知和批复；2.拟各种模板，督促指导支部，审支部文稿和资料；3.沟通、汇报、上报</t>
  </si>
  <si>
    <t>3年</t>
  </si>
  <si>
    <t>1</t>
  </si>
  <si>
    <t>协助筹备职代会暨文明创建表彰大会</t>
  </si>
  <si>
    <t>1.协审、协备会议资料；2.配合做好会务；3.配合人资部</t>
  </si>
  <si>
    <t>三级“两会”宣贯</t>
  </si>
  <si>
    <t>草拟方案、宣贯</t>
  </si>
  <si>
    <t xml:space="preserve"> </t>
  </si>
  <si>
    <t>C</t>
  </si>
  <si>
    <t>参与基层宣贯</t>
  </si>
  <si>
    <t>橱窗专栏设计、落实</t>
  </si>
  <si>
    <t>宣贯总结报上级党委</t>
  </si>
  <si>
    <t>较大型活动</t>
  </si>
  <si>
    <t>筹备组织或协助筹备组织总支层面较大型活动</t>
  </si>
  <si>
    <t>机构和委员</t>
  </si>
  <si>
    <t>1沟通，拟机构设置建议；2.指导和督促委员选举；3.沟通和反馈，起草批复。</t>
  </si>
  <si>
    <t>“三重一大”决策事项系统</t>
  </si>
  <si>
    <t>更新决策事项版本、信息</t>
  </si>
  <si>
    <t>搜集资料、录入系统</t>
  </si>
  <si>
    <t>七一表彰</t>
  </si>
  <si>
    <t>拟、发通知</t>
  </si>
  <si>
    <t>资料审核、报批、上报</t>
  </si>
  <si>
    <t>发文表彰、造表、宣传</t>
  </si>
  <si>
    <t>指导、督促支部</t>
  </si>
  <si>
    <t>1.党员教育、管理、发展等指导工作；2.指导、督促开展组织生活；3.指导和督促开展其他工作和活动</t>
  </si>
  <si>
    <t>检查考核支部</t>
  </si>
  <si>
    <t>1.拟通知；2.现场检查和反馈；3.汇总、报告</t>
  </si>
  <si>
    <t>发展党员</t>
  </si>
  <si>
    <t>1.调查摸底，沟通上报；2.检查、政审、预审、指导；3.谈话、汇报、上报</t>
  </si>
  <si>
    <t>党费收缴</t>
  </si>
  <si>
    <t>制定年度收缴预算</t>
  </si>
  <si>
    <t>收缴、审核、上缴、公示</t>
  </si>
  <si>
    <t>党员组织关系管理</t>
  </si>
  <si>
    <t>转入建档、转出消档</t>
  </si>
  <si>
    <t>月</t>
  </si>
  <si>
    <t>建立、撤销党组织机构，组织关系内部转接</t>
  </si>
  <si>
    <t>困难党员</t>
  </si>
  <si>
    <t>摸底、登记、报告、上报</t>
  </si>
  <si>
    <t>联系、协调、走访慰问</t>
  </si>
  <si>
    <t>上级检查考核</t>
  </si>
  <si>
    <t>1.沟通，自查；2.迎检；3.整改或提醒、督促整改</t>
  </si>
  <si>
    <t>上级巡视巡察</t>
  </si>
  <si>
    <t>1.沟通，自查；2.联络，拟上报文档；3.整改或提醒、督促落实整改</t>
  </si>
  <si>
    <t>业务培训</t>
  </si>
  <si>
    <t>1.拟计划；2.备课及其他准备；3.讲课或组织讲课；4.整理培训资料并报人资部</t>
  </si>
  <si>
    <t>党员学习</t>
  </si>
  <si>
    <t>搜集资料、督导学习</t>
  </si>
  <si>
    <t>参加党支部组织生活会</t>
  </si>
  <si>
    <t>文明创建</t>
  </si>
  <si>
    <t>拟发通知、资料整理、报告</t>
  </si>
  <si>
    <t>表彰通报、造表</t>
  </si>
  <si>
    <t>职工思想调研</t>
  </si>
  <si>
    <t>收集职工意见建议</t>
  </si>
  <si>
    <t>分析、汇总、报告</t>
  </si>
  <si>
    <t>巡察</t>
  </si>
  <si>
    <t>专项巡察</t>
  </si>
  <si>
    <t>年度检查</t>
  </si>
  <si>
    <t>“大党建”工作检查</t>
  </si>
  <si>
    <t>党建其他日常工作</t>
  </si>
  <si>
    <t>政工职称申报评审工作对接</t>
  </si>
  <si>
    <t>填报报表</t>
  </si>
  <si>
    <t>基础台帐</t>
  </si>
  <si>
    <t xml:space="preserve"> 其他党建工作</t>
  </si>
  <si>
    <t>协助落实责任制</t>
  </si>
  <si>
    <t>1.沟通，起草责任书；2.组织签订责任书</t>
  </si>
  <si>
    <t>廉政建设宣教、活动开展</t>
  </si>
  <si>
    <t>检查考核</t>
  </si>
  <si>
    <t>自查、迎检</t>
  </si>
  <si>
    <t>纪检工作</t>
  </si>
  <si>
    <t>监督检查</t>
  </si>
  <si>
    <t>协助选人用人监督</t>
  </si>
  <si>
    <t>政治纪律和政治规矩执行情况检查</t>
  </si>
  <si>
    <t>作风建设检查</t>
  </si>
  <si>
    <t>协助开展风险防控、专项治理等工作</t>
  </si>
  <si>
    <t>协调谈话</t>
  </si>
  <si>
    <t>1.协调开展提醒谈话、警示谈话等；2.起草对拟处理人员或事项的建议和请示报告文件；3.资料整理留存</t>
  </si>
  <si>
    <t>上级检查、指导</t>
  </si>
  <si>
    <t>1.自查；2.联络、迎检；3.整改或提醒、督促落实整改</t>
  </si>
  <si>
    <t>承办转办的信访举报</t>
  </si>
  <si>
    <t>1.沟通；2.起草文字材料；3.按程序办理</t>
  </si>
  <si>
    <t>纪检其他日常工作</t>
  </si>
  <si>
    <t>纪检日常管理</t>
  </si>
  <si>
    <t>工会工作</t>
  </si>
  <si>
    <t>集团股份公司职代会</t>
  </si>
  <si>
    <t>会议通知、材料留存</t>
  </si>
  <si>
    <t>三峡建设公司职代会</t>
  </si>
  <si>
    <t>联络、预备会议</t>
  </si>
  <si>
    <t>代表团讨论、汇报材料</t>
  </si>
  <si>
    <t>正式会议、提案表回收、审核、上报</t>
  </si>
  <si>
    <t>物流公司职代会</t>
  </si>
  <si>
    <t>向党组织报批，批转请示</t>
  </si>
  <si>
    <t>向上级工会报批</t>
  </si>
  <si>
    <t>会议通知、拟主持词、审议稿、发言材料</t>
  </si>
  <si>
    <t>编制会议材料、印制会议有关资料</t>
  </si>
  <si>
    <t>协调事项、提案征集</t>
  </si>
  <si>
    <t>预备、分组、正式会议</t>
  </si>
  <si>
    <t>会后代表提案表落实、反馈</t>
  </si>
  <si>
    <t xml:space="preserve">困难职工 </t>
  </si>
  <si>
    <t>摸底登记、资料、上平台</t>
  </si>
  <si>
    <t>E</t>
  </si>
  <si>
    <t>联系走访慰问</t>
  </si>
  <si>
    <t>情况上报</t>
  </si>
  <si>
    <t>职工慰问</t>
  </si>
  <si>
    <t>联系、汇报、协调、慰问</t>
  </si>
  <si>
    <t>职工防暑降温</t>
  </si>
  <si>
    <t>摸底、汇报、划拨、发文</t>
  </si>
  <si>
    <t>采购防暑降温物资，协调慰问具体事宜</t>
  </si>
  <si>
    <t>物资发放、资料归档</t>
  </si>
  <si>
    <t>体系审核</t>
  </si>
  <si>
    <t>体系（内）外审核</t>
  </si>
  <si>
    <t>女职工表彰</t>
  </si>
  <si>
    <t>汇报、分解、评审</t>
  </si>
  <si>
    <t>资料上报</t>
  </si>
  <si>
    <t>职工福利</t>
  </si>
  <si>
    <t>节日福利物资统计、摸底、汇报 组织货源、发放</t>
  </si>
  <si>
    <t>医药费、保健费、卫生费统计、制表</t>
  </si>
  <si>
    <t>女职工体检</t>
  </si>
  <si>
    <t>职工活动</t>
  </si>
  <si>
    <t>元旦长跑</t>
  </si>
  <si>
    <t>文体活动策划、组织、实施</t>
  </si>
  <si>
    <t>高考奖学</t>
  </si>
  <si>
    <t>摸底、统计、跟踪、反馈</t>
  </si>
  <si>
    <t>金秋助学</t>
  </si>
  <si>
    <t>劳动竞赛</t>
  </si>
  <si>
    <t xml:space="preserve">竞赛方案、实施、评比 </t>
  </si>
  <si>
    <t>D</t>
  </si>
  <si>
    <t>企务公开</t>
  </si>
  <si>
    <t>企务公开相关工作</t>
  </si>
  <si>
    <t>集体合同</t>
  </si>
  <si>
    <t>集体合同履约自查</t>
  </si>
  <si>
    <t xml:space="preserve">班组建设 </t>
  </si>
  <si>
    <t>班组建设相关工作</t>
  </si>
  <si>
    <t>劳动安全监察</t>
  </si>
  <si>
    <t>劳动安全监察相关工作</t>
  </si>
  <si>
    <t>工会工作检查</t>
  </si>
  <si>
    <t>宣传</t>
  </si>
  <si>
    <t>制度管理</t>
  </si>
  <si>
    <t>草拟宣传管理制度</t>
  </si>
  <si>
    <t>3年/次</t>
  </si>
  <si>
    <t>新闻宣传</t>
  </si>
  <si>
    <t>外部接待、活动、学习、会议等影像拍摄、 存档</t>
  </si>
  <si>
    <t>微信公众号、秀米账号运营维护</t>
  </si>
  <si>
    <t>搜集素材，撰写、制作微信推文</t>
  </si>
  <si>
    <t>搜集素材，撰写、制作微信H5、发布</t>
  </si>
  <si>
    <t xml:space="preserve">撰写稿件、外宣 </t>
  </si>
  <si>
    <t>审核、修改新闻稿件，报送</t>
  </si>
  <si>
    <t>专题宣传材料策划、搜集、撰写、上报</t>
  </si>
  <si>
    <t>新闻宣传稿件统计，制表、发放稿费</t>
  </si>
  <si>
    <t>季</t>
  </si>
  <si>
    <t>先进典型宣扬、推送</t>
  </si>
  <si>
    <t>参加上级新闻宣传系统培训</t>
  </si>
  <si>
    <t>形象展示</t>
  </si>
  <si>
    <t>配合迎检，欢迎词及会标制作、播放</t>
  </si>
  <si>
    <t>公司党群系统学习、总结、汇报材料等PPT制作</t>
  </si>
  <si>
    <t>指导企业标志标识规范使用、PPT制作技巧</t>
  </si>
  <si>
    <t>实时更新电子屏幕</t>
  </si>
  <si>
    <t>公司大厅屏幕视频内容更新</t>
  </si>
  <si>
    <t>公司宣传画册策划、图文搜集、协同制作</t>
  </si>
  <si>
    <t>合计</t>
  </si>
  <si>
    <t>党群部工作任务分析</t>
  </si>
  <si>
    <t>工作职责</t>
  </si>
  <si>
    <t>工作任务数量</t>
  </si>
  <si>
    <t>数量占比</t>
  </si>
  <si>
    <t>所需工时</t>
  </si>
  <si>
    <t>工时占比</t>
  </si>
  <si>
    <t>绩效点数</t>
  </si>
  <si>
    <t>绩效占比</t>
  </si>
  <si>
    <t>党建纪检工作</t>
  </si>
  <si>
    <t>小计</t>
  </si>
  <si>
    <t>党群部定编及定岗</t>
  </si>
  <si>
    <t>项目</t>
  </si>
  <si>
    <t>人数编制与岗位设置</t>
  </si>
  <si>
    <t>备注</t>
  </si>
  <si>
    <t>岗位</t>
  </si>
  <si>
    <t>正职</t>
  </si>
  <si>
    <t>副职</t>
  </si>
  <si>
    <t>主管</t>
  </si>
  <si>
    <t>高级专责</t>
  </si>
  <si>
    <t>专责</t>
  </si>
  <si>
    <t>职员</t>
  </si>
  <si>
    <t>办事员</t>
  </si>
  <si>
    <t>人数</t>
  </si>
  <si>
    <t>党群部各岗位绩效点数表（不含部长）</t>
  </si>
  <si>
    <t>绩效总点数</t>
  </si>
  <si>
    <t>平均工时</t>
  </si>
  <si>
    <t>平均绩效点数</t>
  </si>
  <si>
    <t>责任岗</t>
  </si>
  <si>
    <t>工时数</t>
  </si>
  <si>
    <t>岗位工时数与平均工时对比</t>
  </si>
  <si>
    <t>岗位绩效点数与平均点数对比</t>
  </si>
  <si>
    <t>部长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</si>
</sst>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177" formatCode="0.00_);[Red]\(0.00\)"/>
    <numFmt numFmtId="178" formatCode="0_ "/>
    <numFmt numFmtId="179" formatCode="0.0_ "/>
  </numFmts>
  <fonts count="28">
    <font>
      <sz val="11"/>
      <color indexed="8"/>
      <name val="宋体"/>
      <charset val="134"/>
    </font>
    <font>
      <sz val="12"/>
      <color indexed="8"/>
      <name val="宋体"/>
      <charset val="134"/>
      <scheme val="minor"/>
    </font>
    <font>
      <b/>
      <sz val="16"/>
      <color indexed="8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6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3" fillId="24" borderId="1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6" borderId="10" applyNumberFormat="0" applyFon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15" borderId="9" applyNumberFormat="0" applyAlignment="0" applyProtection="0">
      <alignment vertical="center"/>
    </xf>
    <xf numFmtId="0" fontId="26" fillId="15" borderId="13" applyNumberFormat="0" applyAlignment="0" applyProtection="0">
      <alignment vertical="center"/>
    </xf>
    <xf numFmtId="0" fontId="8" fillId="7" borderId="7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10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77" fontId="1" fillId="0" borderId="0" xfId="0" applyNumberFormat="1" applyFont="1" applyBorder="1" applyAlignment="1">
      <alignment horizontal="center" vertical="center" wrapText="1"/>
    </xf>
    <xf numFmtId="177" fontId="1" fillId="0" borderId="0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78" fontId="1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177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10" fontId="1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4" fillId="2" borderId="0" xfId="0" applyFont="1" applyFill="1" applyAlignment="1">
      <alignment horizontal="center" vertical="center" wrapText="1"/>
    </xf>
    <xf numFmtId="179" fontId="4" fillId="2" borderId="0" xfId="0" applyNumberFormat="1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179" fontId="6" fillId="2" borderId="4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7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179" fontId="4" fillId="2" borderId="2" xfId="0" applyNumberFormat="1" applyFont="1" applyFill="1" applyBorder="1" applyAlignment="1">
      <alignment horizontal="center" vertical="center"/>
    </xf>
    <xf numFmtId="178" fontId="4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176" fontId="4" fillId="2" borderId="2" xfId="0" applyNumberFormat="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209"/>
  <sheetViews>
    <sheetView tabSelected="1" zoomScale="90" zoomScaleNormal="90" workbookViewId="0">
      <pane ySplit="4" topLeftCell="A107" activePane="bottomLeft" state="frozen"/>
      <selection/>
      <selection pane="bottomLeft" activeCell="D142" sqref="D142"/>
    </sheetView>
  </sheetViews>
  <sheetFormatPr defaultColWidth="8.89166666666667" defaultRowHeight="13.5"/>
  <cols>
    <col min="1" max="1" width="8.89166666666667" style="27"/>
    <col min="2" max="2" width="6.33333333333333" style="28" customWidth="1"/>
    <col min="3" max="3" width="10" style="29" customWidth="1"/>
    <col min="4" max="4" width="20" style="28" customWidth="1"/>
    <col min="5" max="5" width="8.89166666666667" style="30"/>
    <col min="6" max="6" width="5.55" style="28" customWidth="1"/>
    <col min="7" max="7" width="6.525" style="28" customWidth="1"/>
    <col min="8" max="8" width="6.24166666666667" style="28" customWidth="1"/>
    <col min="9" max="9" width="8.89166666666667" style="30"/>
    <col min="10" max="10" width="5.96666666666667" style="28" customWidth="1"/>
    <col min="11" max="11" width="7.21666666666667" style="28" customWidth="1"/>
    <col min="12" max="12" width="8.05" style="28" customWidth="1"/>
    <col min="13" max="17" width="8.89166666666667" style="28"/>
    <col min="18" max="18" width="9.225" style="28"/>
    <col min="19" max="19" width="14.225" style="28" customWidth="1"/>
    <col min="20" max="16384" width="8.89166666666667" style="28"/>
  </cols>
  <sheetData>
    <row r="1" ht="23" customHeight="1" spans="1:20">
      <c r="A1" s="31" t="s">
        <v>0</v>
      </c>
      <c r="B1" s="31"/>
      <c r="C1" s="31"/>
      <c r="D1" s="31"/>
      <c r="E1" s="32"/>
      <c r="F1" s="31"/>
      <c r="G1" s="31"/>
      <c r="H1" s="31"/>
      <c r="I1" s="32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</row>
    <row r="2" spans="1:20">
      <c r="A2" s="33" t="s">
        <v>1</v>
      </c>
      <c r="B2" s="33" t="s">
        <v>2</v>
      </c>
      <c r="C2" s="33" t="s">
        <v>3</v>
      </c>
      <c r="D2" s="33" t="s">
        <v>4</v>
      </c>
      <c r="E2" s="34" t="s">
        <v>5</v>
      </c>
      <c r="F2" s="35"/>
      <c r="G2" s="35"/>
      <c r="H2" s="35"/>
      <c r="I2" s="34" t="s">
        <v>6</v>
      </c>
      <c r="J2" s="35"/>
      <c r="K2" s="35"/>
      <c r="L2" s="35"/>
      <c r="M2" s="33" t="s">
        <v>7</v>
      </c>
      <c r="N2" s="36" t="s">
        <v>8</v>
      </c>
      <c r="O2" s="36"/>
      <c r="P2" s="36"/>
      <c r="Q2" s="36"/>
      <c r="R2" s="33" t="s">
        <v>9</v>
      </c>
      <c r="S2" s="33" t="s">
        <v>10</v>
      </c>
      <c r="T2" s="35" t="s">
        <v>11</v>
      </c>
    </row>
    <row r="3" ht="67.5" spans="1:20">
      <c r="A3" s="33"/>
      <c r="B3" s="33"/>
      <c r="C3" s="33"/>
      <c r="D3" s="33"/>
      <c r="E3" s="34" t="s">
        <v>12</v>
      </c>
      <c r="F3" s="33" t="s">
        <v>13</v>
      </c>
      <c r="G3" s="35" t="s">
        <v>14</v>
      </c>
      <c r="H3" s="35" t="s">
        <v>15</v>
      </c>
      <c r="I3" s="34" t="s">
        <v>12</v>
      </c>
      <c r="J3" s="33" t="s">
        <v>16</v>
      </c>
      <c r="K3" s="35" t="s">
        <v>17</v>
      </c>
      <c r="L3" s="35" t="s">
        <v>18</v>
      </c>
      <c r="M3" s="33"/>
      <c r="N3" s="33" t="s">
        <v>19</v>
      </c>
      <c r="O3" s="33"/>
      <c r="P3" s="33" t="s">
        <v>20</v>
      </c>
      <c r="Q3" s="33" t="s">
        <v>21</v>
      </c>
      <c r="R3" s="33"/>
      <c r="S3" s="33"/>
      <c r="T3" s="35"/>
    </row>
    <row r="4" ht="54" spans="1:20">
      <c r="A4" s="33"/>
      <c r="B4" s="33"/>
      <c r="C4" s="33"/>
      <c r="D4" s="33"/>
      <c r="E4" s="34"/>
      <c r="F4" s="36" t="s">
        <v>22</v>
      </c>
      <c r="G4" s="36" t="s">
        <v>23</v>
      </c>
      <c r="H4" s="36" t="s">
        <v>24</v>
      </c>
      <c r="I4" s="34"/>
      <c r="J4" s="36" t="s">
        <v>22</v>
      </c>
      <c r="K4" s="36" t="s">
        <v>23</v>
      </c>
      <c r="L4" s="36" t="s">
        <v>24</v>
      </c>
      <c r="M4" s="33" t="s">
        <v>25</v>
      </c>
      <c r="N4" s="33" t="s">
        <v>26</v>
      </c>
      <c r="O4" s="33" t="s">
        <v>27</v>
      </c>
      <c r="P4" s="33" t="s">
        <v>28</v>
      </c>
      <c r="Q4" s="33" t="s">
        <v>29</v>
      </c>
      <c r="R4" s="33" t="s">
        <v>30</v>
      </c>
      <c r="S4" s="33" t="s">
        <v>31</v>
      </c>
      <c r="T4" s="35"/>
    </row>
    <row r="5" spans="1:20">
      <c r="A5" s="33" t="s">
        <v>32</v>
      </c>
      <c r="B5" s="33" t="s">
        <v>33</v>
      </c>
      <c r="C5" s="33" t="s">
        <v>34</v>
      </c>
      <c r="D5" s="37" t="s">
        <v>35</v>
      </c>
      <c r="E5" s="34"/>
      <c r="F5" s="36"/>
      <c r="G5" s="36"/>
      <c r="H5" s="36"/>
      <c r="I5" s="34"/>
      <c r="J5" s="36"/>
      <c r="K5" s="36"/>
      <c r="L5" s="36"/>
      <c r="M5" s="33"/>
      <c r="N5" s="33"/>
      <c r="O5" s="33"/>
      <c r="P5" s="33"/>
      <c r="Q5" s="33"/>
      <c r="R5" s="33"/>
      <c r="S5" s="33"/>
      <c r="T5" s="35" t="s">
        <v>36</v>
      </c>
    </row>
    <row r="6" spans="1:20">
      <c r="A6" s="33"/>
      <c r="B6" s="33"/>
      <c r="C6" s="33"/>
      <c r="D6" s="38" t="s">
        <v>37</v>
      </c>
      <c r="E6" s="34"/>
      <c r="F6" s="36"/>
      <c r="G6" s="36"/>
      <c r="H6" s="36"/>
      <c r="I6" s="34"/>
      <c r="J6" s="36"/>
      <c r="K6" s="36"/>
      <c r="L6" s="36"/>
      <c r="M6" s="33"/>
      <c r="N6" s="33"/>
      <c r="O6" s="33"/>
      <c r="P6" s="33"/>
      <c r="Q6" s="33"/>
      <c r="R6" s="33"/>
      <c r="S6" s="33"/>
      <c r="T6" s="35" t="s">
        <v>36</v>
      </c>
    </row>
    <row r="7" spans="1:20">
      <c r="A7" s="33"/>
      <c r="B7" s="33"/>
      <c r="C7" s="33"/>
      <c r="D7" s="38" t="s">
        <v>38</v>
      </c>
      <c r="E7" s="34"/>
      <c r="F7" s="36"/>
      <c r="G7" s="36"/>
      <c r="H7" s="36"/>
      <c r="I7" s="34"/>
      <c r="J7" s="36"/>
      <c r="K7" s="36"/>
      <c r="L7" s="36"/>
      <c r="M7" s="33"/>
      <c r="N7" s="33"/>
      <c r="O7" s="33"/>
      <c r="P7" s="33"/>
      <c r="Q7" s="33"/>
      <c r="R7" s="33"/>
      <c r="S7" s="33"/>
      <c r="T7" s="35" t="s">
        <v>36</v>
      </c>
    </row>
    <row r="8" spans="1:20">
      <c r="A8" s="33"/>
      <c r="B8" s="33"/>
      <c r="C8" s="33"/>
      <c r="D8" s="38" t="s">
        <v>39</v>
      </c>
      <c r="E8" s="34"/>
      <c r="F8" s="36"/>
      <c r="G8" s="36"/>
      <c r="H8" s="36"/>
      <c r="I8" s="34"/>
      <c r="J8" s="36"/>
      <c r="K8" s="36"/>
      <c r="L8" s="36"/>
      <c r="M8" s="33"/>
      <c r="N8" s="33"/>
      <c r="O8" s="33"/>
      <c r="P8" s="33"/>
      <c r="Q8" s="33"/>
      <c r="R8" s="33"/>
      <c r="S8" s="33"/>
      <c r="T8" s="35" t="s">
        <v>36</v>
      </c>
    </row>
    <row r="9" spans="1:20">
      <c r="A9" s="33"/>
      <c r="B9" s="33" t="s">
        <v>40</v>
      </c>
      <c r="C9" s="33" t="s">
        <v>41</v>
      </c>
      <c r="D9" s="38" t="s">
        <v>42</v>
      </c>
      <c r="E9" s="34"/>
      <c r="F9" s="36"/>
      <c r="G9" s="36"/>
      <c r="H9" s="36"/>
      <c r="I9" s="34"/>
      <c r="J9" s="36"/>
      <c r="K9" s="36"/>
      <c r="L9" s="36"/>
      <c r="M9" s="33"/>
      <c r="N9" s="33"/>
      <c r="O9" s="33"/>
      <c r="P9" s="33"/>
      <c r="Q9" s="33"/>
      <c r="R9" s="33"/>
      <c r="S9" s="33"/>
      <c r="T9" s="35" t="s">
        <v>36</v>
      </c>
    </row>
    <row r="10" spans="1:20">
      <c r="A10" s="33"/>
      <c r="B10" s="33"/>
      <c r="C10" s="33"/>
      <c r="D10" s="38" t="s">
        <v>43</v>
      </c>
      <c r="E10" s="34"/>
      <c r="F10" s="36"/>
      <c r="G10" s="36"/>
      <c r="H10" s="36"/>
      <c r="I10" s="34"/>
      <c r="J10" s="36"/>
      <c r="K10" s="36"/>
      <c r="L10" s="36"/>
      <c r="M10" s="33"/>
      <c r="N10" s="33"/>
      <c r="O10" s="33"/>
      <c r="P10" s="33"/>
      <c r="Q10" s="33"/>
      <c r="R10" s="33"/>
      <c r="S10" s="33"/>
      <c r="T10" s="35" t="s">
        <v>36</v>
      </c>
    </row>
    <row r="11" spans="1:20">
      <c r="A11" s="33"/>
      <c r="B11" s="33"/>
      <c r="C11" s="33"/>
      <c r="D11" s="38" t="s">
        <v>44</v>
      </c>
      <c r="E11" s="34"/>
      <c r="F11" s="36"/>
      <c r="G11" s="36"/>
      <c r="H11" s="36"/>
      <c r="I11" s="34"/>
      <c r="J11" s="36"/>
      <c r="K11" s="36"/>
      <c r="L11" s="36"/>
      <c r="M11" s="33"/>
      <c r="N11" s="33"/>
      <c r="O11" s="33"/>
      <c r="P11" s="33"/>
      <c r="Q11" s="33"/>
      <c r="R11" s="33"/>
      <c r="S11" s="33"/>
      <c r="T11" s="35" t="s">
        <v>36</v>
      </c>
    </row>
    <row r="12" spans="1:20">
      <c r="A12" s="33"/>
      <c r="B12" s="33" t="s">
        <v>45</v>
      </c>
      <c r="C12" s="33" t="s">
        <v>46</v>
      </c>
      <c r="D12" s="39" t="s">
        <v>47</v>
      </c>
      <c r="E12" s="34"/>
      <c r="F12" s="40"/>
      <c r="G12" s="41"/>
      <c r="H12" s="35"/>
      <c r="I12" s="34"/>
      <c r="J12" s="41"/>
      <c r="K12" s="41"/>
      <c r="L12" s="41"/>
      <c r="M12" s="35"/>
      <c r="N12" s="33"/>
      <c r="O12" s="33"/>
      <c r="P12" s="33"/>
      <c r="Q12" s="33"/>
      <c r="R12" s="33"/>
      <c r="S12" s="35"/>
      <c r="T12" s="35" t="s">
        <v>36</v>
      </c>
    </row>
    <row r="13" spans="1:20">
      <c r="A13" s="33"/>
      <c r="B13" s="33"/>
      <c r="C13" s="33"/>
      <c r="D13" s="39" t="s">
        <v>48</v>
      </c>
      <c r="E13" s="34"/>
      <c r="F13" s="36"/>
      <c r="G13" s="41"/>
      <c r="H13" s="35"/>
      <c r="I13" s="34"/>
      <c r="J13" s="41"/>
      <c r="K13" s="41"/>
      <c r="L13" s="33"/>
      <c r="M13" s="35"/>
      <c r="N13" s="33"/>
      <c r="O13" s="33"/>
      <c r="P13" s="33"/>
      <c r="Q13" s="33"/>
      <c r="R13" s="33"/>
      <c r="S13" s="35"/>
      <c r="T13" s="35" t="s">
        <v>36</v>
      </c>
    </row>
    <row r="14" ht="27" spans="1:20">
      <c r="A14" s="33"/>
      <c r="B14" s="33"/>
      <c r="C14" s="33"/>
      <c r="D14" s="39" t="s">
        <v>49</v>
      </c>
      <c r="E14" s="34"/>
      <c r="F14" s="41"/>
      <c r="G14" s="41"/>
      <c r="H14" s="35"/>
      <c r="I14" s="34"/>
      <c r="J14" s="41"/>
      <c r="K14" s="41"/>
      <c r="L14" s="33"/>
      <c r="M14" s="35"/>
      <c r="N14" s="33"/>
      <c r="O14" s="33"/>
      <c r="P14" s="33"/>
      <c r="Q14" s="33"/>
      <c r="R14" s="33"/>
      <c r="S14" s="35"/>
      <c r="T14" s="35" t="s">
        <v>36</v>
      </c>
    </row>
    <row r="15" spans="1:20">
      <c r="A15" s="33"/>
      <c r="B15" s="33"/>
      <c r="C15" s="33" t="s">
        <v>50</v>
      </c>
      <c r="D15" s="38" t="s">
        <v>51</v>
      </c>
      <c r="E15" s="34"/>
      <c r="F15" s="36"/>
      <c r="G15" s="36"/>
      <c r="H15" s="36"/>
      <c r="I15" s="34"/>
      <c r="J15" s="36"/>
      <c r="K15" s="36"/>
      <c r="L15" s="36"/>
      <c r="M15" s="33"/>
      <c r="N15" s="33"/>
      <c r="O15" s="33"/>
      <c r="P15" s="33"/>
      <c r="Q15" s="33"/>
      <c r="R15" s="33"/>
      <c r="S15" s="33"/>
      <c r="T15" s="35" t="s">
        <v>36</v>
      </c>
    </row>
    <row r="16" spans="1:20">
      <c r="A16" s="33"/>
      <c r="B16" s="33"/>
      <c r="C16" s="33"/>
      <c r="D16" s="38" t="s">
        <v>52</v>
      </c>
      <c r="E16" s="34"/>
      <c r="F16" s="36"/>
      <c r="G16" s="36"/>
      <c r="H16" s="36"/>
      <c r="I16" s="34"/>
      <c r="J16" s="36"/>
      <c r="K16" s="36"/>
      <c r="L16" s="36"/>
      <c r="M16" s="33"/>
      <c r="N16" s="33"/>
      <c r="O16" s="33"/>
      <c r="P16" s="33"/>
      <c r="Q16" s="33"/>
      <c r="R16" s="33"/>
      <c r="S16" s="33"/>
      <c r="T16" s="35" t="s">
        <v>36</v>
      </c>
    </row>
    <row r="17" spans="1:20">
      <c r="A17" s="33"/>
      <c r="B17" s="33"/>
      <c r="C17" s="33"/>
      <c r="D17" s="38" t="s">
        <v>53</v>
      </c>
      <c r="E17" s="34"/>
      <c r="F17" s="36"/>
      <c r="G17" s="36"/>
      <c r="H17" s="36"/>
      <c r="I17" s="34"/>
      <c r="J17" s="36"/>
      <c r="K17" s="36"/>
      <c r="L17" s="36"/>
      <c r="M17" s="33"/>
      <c r="N17" s="33"/>
      <c r="O17" s="33"/>
      <c r="P17" s="33"/>
      <c r="Q17" s="33"/>
      <c r="R17" s="33"/>
      <c r="S17" s="33"/>
      <c r="T17" s="35" t="s">
        <v>36</v>
      </c>
    </row>
    <row r="18" ht="27" spans="1:20">
      <c r="A18" s="33"/>
      <c r="B18" s="35" t="s">
        <v>54</v>
      </c>
      <c r="C18" s="35" t="s">
        <v>55</v>
      </c>
      <c r="D18" s="39" t="s">
        <v>56</v>
      </c>
      <c r="E18" s="34"/>
      <c r="F18" s="41"/>
      <c r="G18" s="41"/>
      <c r="H18" s="41"/>
      <c r="I18" s="45"/>
      <c r="J18" s="41"/>
      <c r="K18" s="40"/>
      <c r="L18" s="41"/>
      <c r="M18" s="35"/>
      <c r="N18" s="41"/>
      <c r="O18" s="41"/>
      <c r="P18" s="46"/>
      <c r="Q18" s="41"/>
      <c r="R18" s="33"/>
      <c r="S18" s="35"/>
      <c r="T18" s="35" t="s">
        <v>36</v>
      </c>
    </row>
    <row r="19" ht="27" spans="1:20">
      <c r="A19" s="33"/>
      <c r="B19" s="42" t="s">
        <v>57</v>
      </c>
      <c r="C19" s="33" t="s">
        <v>58</v>
      </c>
      <c r="D19" s="40" t="s">
        <v>59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35" t="s">
        <v>36</v>
      </c>
    </row>
    <row r="20" ht="27" spans="1:20">
      <c r="A20" s="33"/>
      <c r="B20" s="42" t="s">
        <v>60</v>
      </c>
      <c r="C20" s="33" t="s">
        <v>61</v>
      </c>
      <c r="D20" s="40" t="s">
        <v>62</v>
      </c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35" t="s">
        <v>36</v>
      </c>
    </row>
    <row r="21" spans="1:20">
      <c r="A21" s="33"/>
      <c r="B21" s="33" t="s">
        <v>63</v>
      </c>
      <c r="C21" s="33" t="s">
        <v>64</v>
      </c>
      <c r="D21" s="38" t="s">
        <v>65</v>
      </c>
      <c r="E21" s="34"/>
      <c r="F21" s="36"/>
      <c r="G21" s="36"/>
      <c r="H21" s="36"/>
      <c r="I21" s="34"/>
      <c r="J21" s="36"/>
      <c r="K21" s="36"/>
      <c r="L21" s="36"/>
      <c r="M21" s="33"/>
      <c r="N21" s="33"/>
      <c r="O21" s="33"/>
      <c r="P21" s="33"/>
      <c r="Q21" s="33"/>
      <c r="R21" s="33"/>
      <c r="S21" s="33"/>
      <c r="T21" s="35" t="s">
        <v>36</v>
      </c>
    </row>
    <row r="22" spans="1:20">
      <c r="A22" s="33"/>
      <c r="B22" s="33"/>
      <c r="C22" s="33"/>
      <c r="D22" s="38" t="s">
        <v>66</v>
      </c>
      <c r="E22" s="34"/>
      <c r="F22" s="36"/>
      <c r="G22" s="36"/>
      <c r="H22" s="36"/>
      <c r="I22" s="34"/>
      <c r="J22" s="36"/>
      <c r="K22" s="36"/>
      <c r="L22" s="36"/>
      <c r="M22" s="33"/>
      <c r="N22" s="33"/>
      <c r="O22" s="33"/>
      <c r="P22" s="33"/>
      <c r="Q22" s="33"/>
      <c r="R22" s="33"/>
      <c r="S22" s="33"/>
      <c r="T22" s="35" t="s">
        <v>36</v>
      </c>
    </row>
    <row r="23" spans="1:20">
      <c r="A23" s="33"/>
      <c r="B23" s="33"/>
      <c r="C23" s="33"/>
      <c r="D23" s="38" t="s">
        <v>67</v>
      </c>
      <c r="E23" s="34"/>
      <c r="F23" s="36"/>
      <c r="G23" s="36"/>
      <c r="H23" s="36"/>
      <c r="I23" s="34"/>
      <c r="J23" s="36"/>
      <c r="K23" s="36"/>
      <c r="L23" s="36"/>
      <c r="M23" s="33"/>
      <c r="N23" s="33"/>
      <c r="O23" s="33"/>
      <c r="P23" s="33"/>
      <c r="Q23" s="33"/>
      <c r="R23" s="33"/>
      <c r="S23" s="33"/>
      <c r="T23" s="35" t="s">
        <v>36</v>
      </c>
    </row>
    <row r="24" spans="1:20">
      <c r="A24" s="33"/>
      <c r="B24" s="33"/>
      <c r="C24" s="33"/>
      <c r="D24" s="38" t="s">
        <v>68</v>
      </c>
      <c r="E24" s="34"/>
      <c r="F24" s="36"/>
      <c r="G24" s="36"/>
      <c r="H24" s="36"/>
      <c r="I24" s="34"/>
      <c r="J24" s="36"/>
      <c r="K24" s="36"/>
      <c r="L24" s="36"/>
      <c r="M24" s="33"/>
      <c r="N24" s="33"/>
      <c r="O24" s="33"/>
      <c r="P24" s="33"/>
      <c r="Q24" s="33"/>
      <c r="R24" s="33"/>
      <c r="S24" s="33"/>
      <c r="T24" s="35" t="s">
        <v>36</v>
      </c>
    </row>
    <row r="25" spans="1:20">
      <c r="A25" s="33"/>
      <c r="B25" s="33"/>
      <c r="C25" s="33"/>
      <c r="D25" s="38" t="s">
        <v>69</v>
      </c>
      <c r="E25" s="34"/>
      <c r="F25" s="36"/>
      <c r="G25" s="36"/>
      <c r="H25" s="36"/>
      <c r="I25" s="34"/>
      <c r="J25" s="36"/>
      <c r="K25" s="36"/>
      <c r="L25" s="36"/>
      <c r="M25" s="33"/>
      <c r="N25" s="33"/>
      <c r="O25" s="33"/>
      <c r="P25" s="33"/>
      <c r="Q25" s="33"/>
      <c r="R25" s="33"/>
      <c r="S25" s="33"/>
      <c r="T25" s="35" t="s">
        <v>36</v>
      </c>
    </row>
    <row r="26" spans="1:20">
      <c r="A26" s="41">
        <v>1</v>
      </c>
      <c r="B26" s="33" t="s">
        <v>70</v>
      </c>
      <c r="C26" s="33" t="s">
        <v>33</v>
      </c>
      <c r="D26" s="39" t="s">
        <v>71</v>
      </c>
      <c r="E26" s="34">
        <v>2</v>
      </c>
      <c r="F26" s="41" t="s">
        <v>72</v>
      </c>
      <c r="G26" s="36"/>
      <c r="H26" s="35"/>
      <c r="I26" s="34">
        <v>1</v>
      </c>
      <c r="J26" s="40"/>
      <c r="K26" s="40"/>
      <c r="L26" s="41" t="s">
        <v>72</v>
      </c>
      <c r="M26" s="35">
        <f>E26*I26</f>
        <v>2</v>
      </c>
      <c r="N26" s="33" t="s">
        <v>73</v>
      </c>
      <c r="O26" s="33">
        <v>1</v>
      </c>
      <c r="P26" s="33">
        <v>2</v>
      </c>
      <c r="Q26" s="33">
        <v>24</v>
      </c>
      <c r="R26" s="33">
        <f>O26*P26*Q26</f>
        <v>48</v>
      </c>
      <c r="S26" s="35">
        <f>R26*M26</f>
        <v>96</v>
      </c>
      <c r="T26" s="36" t="s">
        <v>74</v>
      </c>
    </row>
    <row r="27" ht="81" spans="1:20">
      <c r="A27" s="41">
        <v>2</v>
      </c>
      <c r="B27" s="33"/>
      <c r="C27" s="33" t="s">
        <v>75</v>
      </c>
      <c r="D27" s="39" t="s">
        <v>76</v>
      </c>
      <c r="E27" s="34">
        <v>1</v>
      </c>
      <c r="F27" s="36"/>
      <c r="G27" s="40"/>
      <c r="H27" s="41" t="s">
        <v>72</v>
      </c>
      <c r="I27" s="34">
        <v>1</v>
      </c>
      <c r="J27" s="41"/>
      <c r="K27" s="40"/>
      <c r="L27" s="41" t="s">
        <v>72</v>
      </c>
      <c r="M27" s="35">
        <f>E27*I27</f>
        <v>1</v>
      </c>
      <c r="N27" s="33" t="s">
        <v>73</v>
      </c>
      <c r="O27" s="33">
        <v>1</v>
      </c>
      <c r="P27" s="33">
        <v>8</v>
      </c>
      <c r="Q27" s="33">
        <v>30</v>
      </c>
      <c r="R27" s="33">
        <f>O27*P27*Q27</f>
        <v>240</v>
      </c>
      <c r="S27" s="35">
        <f>R27*M27</f>
        <v>240</v>
      </c>
      <c r="T27" s="36" t="s">
        <v>74</v>
      </c>
    </row>
    <row r="28" ht="67.5" spans="1:20">
      <c r="A28" s="41">
        <v>3</v>
      </c>
      <c r="B28" s="33"/>
      <c r="C28" s="33" t="s">
        <v>77</v>
      </c>
      <c r="D28" s="43" t="s">
        <v>78</v>
      </c>
      <c r="E28" s="34">
        <v>2</v>
      </c>
      <c r="F28" s="41" t="s">
        <v>72</v>
      </c>
      <c r="G28" s="41"/>
      <c r="H28" s="35"/>
      <c r="I28" s="34">
        <v>1</v>
      </c>
      <c r="J28" s="40"/>
      <c r="K28" s="40"/>
      <c r="L28" s="41" t="s">
        <v>72</v>
      </c>
      <c r="M28" s="35">
        <f t="shared" ref="M28:M43" si="0">E28*I28</f>
        <v>2</v>
      </c>
      <c r="N28" s="33" t="s">
        <v>73</v>
      </c>
      <c r="O28" s="33">
        <v>1</v>
      </c>
      <c r="P28" s="33">
        <v>1</v>
      </c>
      <c r="Q28" s="33">
        <v>80</v>
      </c>
      <c r="R28" s="33">
        <f>O28*P28*Q28</f>
        <v>80</v>
      </c>
      <c r="S28" s="35">
        <f>R28*M28</f>
        <v>160</v>
      </c>
      <c r="T28" s="36" t="s">
        <v>74</v>
      </c>
    </row>
    <row r="29" ht="67.5" spans="1:20">
      <c r="A29" s="41">
        <v>4</v>
      </c>
      <c r="B29" s="33"/>
      <c r="C29" s="35" t="s">
        <v>79</v>
      </c>
      <c r="D29" s="39" t="s">
        <v>80</v>
      </c>
      <c r="E29" s="34">
        <v>2</v>
      </c>
      <c r="F29" s="41" t="s">
        <v>72</v>
      </c>
      <c r="G29" s="41"/>
      <c r="H29" s="35"/>
      <c r="I29" s="34">
        <v>1.5</v>
      </c>
      <c r="J29" s="40"/>
      <c r="K29" s="41" t="s">
        <v>72</v>
      </c>
      <c r="L29" s="33"/>
      <c r="M29" s="35">
        <f t="shared" si="0"/>
        <v>3</v>
      </c>
      <c r="N29" s="33" t="s">
        <v>81</v>
      </c>
      <c r="O29" s="47" t="s">
        <v>82</v>
      </c>
      <c r="P29" s="47" t="s">
        <v>82</v>
      </c>
      <c r="Q29" s="33">
        <v>40</v>
      </c>
      <c r="R29" s="33">
        <f>O29*P29*Q29</f>
        <v>40</v>
      </c>
      <c r="S29" s="35">
        <f>R29*M29</f>
        <v>120</v>
      </c>
      <c r="T29" s="36" t="s">
        <v>74</v>
      </c>
    </row>
    <row r="30" ht="54" spans="1:20">
      <c r="A30" s="41">
        <v>5</v>
      </c>
      <c r="B30" s="33"/>
      <c r="C30" s="33" t="s">
        <v>83</v>
      </c>
      <c r="D30" s="42" t="s">
        <v>84</v>
      </c>
      <c r="E30" s="34">
        <v>1.5</v>
      </c>
      <c r="F30" s="41"/>
      <c r="G30" s="41" t="s">
        <v>72</v>
      </c>
      <c r="H30" s="40"/>
      <c r="I30" s="34">
        <v>1</v>
      </c>
      <c r="J30" s="40"/>
      <c r="K30" s="40"/>
      <c r="L30" s="41" t="s">
        <v>72</v>
      </c>
      <c r="M30" s="35">
        <f t="shared" si="0"/>
        <v>1.5</v>
      </c>
      <c r="N30" s="33" t="s">
        <v>73</v>
      </c>
      <c r="O30" s="33">
        <v>1</v>
      </c>
      <c r="P30" s="33">
        <v>1</v>
      </c>
      <c r="Q30" s="33">
        <v>30</v>
      </c>
      <c r="R30" s="33">
        <f t="shared" ref="R30:R43" si="1">O30*P30*Q30</f>
        <v>30</v>
      </c>
      <c r="S30" s="35">
        <f t="shared" ref="S30:S43" si="2">R30*M30</f>
        <v>45</v>
      </c>
      <c r="T30" s="36" t="s">
        <v>74</v>
      </c>
    </row>
    <row r="31" spans="1:20">
      <c r="A31" s="41">
        <v>6</v>
      </c>
      <c r="B31" s="33"/>
      <c r="C31" s="33" t="s">
        <v>85</v>
      </c>
      <c r="D31" s="43" t="s">
        <v>86</v>
      </c>
      <c r="E31" s="34">
        <v>1.5</v>
      </c>
      <c r="F31" s="41" t="s">
        <v>87</v>
      </c>
      <c r="G31" s="41" t="s">
        <v>72</v>
      </c>
      <c r="H31" s="41"/>
      <c r="I31" s="34">
        <v>2</v>
      </c>
      <c r="J31" s="41" t="s">
        <v>72</v>
      </c>
      <c r="K31" s="40"/>
      <c r="L31" s="40"/>
      <c r="M31" s="35">
        <f t="shared" si="0"/>
        <v>3</v>
      </c>
      <c r="N31" s="41" t="s">
        <v>73</v>
      </c>
      <c r="O31" s="41">
        <v>1</v>
      </c>
      <c r="P31" s="41">
        <v>1</v>
      </c>
      <c r="Q31" s="41">
        <v>20</v>
      </c>
      <c r="R31" s="33">
        <f t="shared" si="1"/>
        <v>20</v>
      </c>
      <c r="S31" s="35">
        <f t="shared" si="2"/>
        <v>60</v>
      </c>
      <c r="T31" s="41" t="s">
        <v>88</v>
      </c>
    </row>
    <row r="32" spans="1:20">
      <c r="A32" s="41">
        <v>7</v>
      </c>
      <c r="B32" s="33"/>
      <c r="C32" s="33"/>
      <c r="D32" s="43" t="s">
        <v>89</v>
      </c>
      <c r="E32" s="34">
        <v>1</v>
      </c>
      <c r="F32" s="41"/>
      <c r="G32" s="41"/>
      <c r="H32" s="41" t="s">
        <v>72</v>
      </c>
      <c r="I32" s="34">
        <v>1</v>
      </c>
      <c r="J32" s="41"/>
      <c r="K32" s="41"/>
      <c r="L32" s="41" t="s">
        <v>72</v>
      </c>
      <c r="M32" s="35">
        <f t="shared" si="0"/>
        <v>1</v>
      </c>
      <c r="N32" s="41" t="s">
        <v>73</v>
      </c>
      <c r="O32" s="41">
        <v>1</v>
      </c>
      <c r="P32" s="41">
        <v>1</v>
      </c>
      <c r="Q32" s="41">
        <v>15</v>
      </c>
      <c r="R32" s="33">
        <f t="shared" si="1"/>
        <v>15</v>
      </c>
      <c r="S32" s="35">
        <f t="shared" si="2"/>
        <v>15</v>
      </c>
      <c r="T32" s="41" t="s">
        <v>88</v>
      </c>
    </row>
    <row r="33" spans="1:20">
      <c r="A33" s="41">
        <v>8</v>
      </c>
      <c r="B33" s="33"/>
      <c r="C33" s="33"/>
      <c r="D33" s="43" t="s">
        <v>90</v>
      </c>
      <c r="E33" s="34">
        <v>1.5</v>
      </c>
      <c r="F33" s="41"/>
      <c r="G33" s="41" t="s">
        <v>72</v>
      </c>
      <c r="H33" s="40"/>
      <c r="I33" s="34">
        <v>1.5</v>
      </c>
      <c r="J33" s="41"/>
      <c r="K33" s="41" t="s">
        <v>72</v>
      </c>
      <c r="L33" s="40"/>
      <c r="M33" s="35">
        <f t="shared" si="0"/>
        <v>2.25</v>
      </c>
      <c r="N33" s="41" t="s">
        <v>73</v>
      </c>
      <c r="O33" s="41">
        <v>1</v>
      </c>
      <c r="P33" s="41">
        <v>4</v>
      </c>
      <c r="Q33" s="41">
        <v>10</v>
      </c>
      <c r="R33" s="33">
        <f t="shared" si="1"/>
        <v>40</v>
      </c>
      <c r="S33" s="35">
        <f t="shared" si="2"/>
        <v>90</v>
      </c>
      <c r="T33" s="41" t="s">
        <v>88</v>
      </c>
    </row>
    <row r="34" spans="1:20">
      <c r="A34" s="41">
        <v>9</v>
      </c>
      <c r="B34" s="33"/>
      <c r="C34" s="33"/>
      <c r="D34" s="43" t="s">
        <v>91</v>
      </c>
      <c r="E34" s="34">
        <v>1.5</v>
      </c>
      <c r="F34" s="41"/>
      <c r="G34" s="41" t="s">
        <v>72</v>
      </c>
      <c r="H34" s="41"/>
      <c r="I34" s="45">
        <v>1.5</v>
      </c>
      <c r="J34" s="41"/>
      <c r="K34" s="41" t="s">
        <v>72</v>
      </c>
      <c r="L34" s="41"/>
      <c r="M34" s="35">
        <f t="shared" si="0"/>
        <v>2.25</v>
      </c>
      <c r="N34" s="41" t="s">
        <v>73</v>
      </c>
      <c r="O34" s="41">
        <v>1</v>
      </c>
      <c r="P34" s="41">
        <v>1</v>
      </c>
      <c r="Q34" s="41">
        <v>15</v>
      </c>
      <c r="R34" s="33">
        <f t="shared" si="1"/>
        <v>15</v>
      </c>
      <c r="S34" s="35">
        <f t="shared" si="2"/>
        <v>33.75</v>
      </c>
      <c r="T34" s="41" t="s">
        <v>88</v>
      </c>
    </row>
    <row r="35" ht="27" spans="1:20">
      <c r="A35" s="41">
        <v>10</v>
      </c>
      <c r="B35" s="33"/>
      <c r="C35" s="35" t="s">
        <v>92</v>
      </c>
      <c r="D35" s="43" t="s">
        <v>93</v>
      </c>
      <c r="E35" s="34">
        <v>2</v>
      </c>
      <c r="F35" s="41" t="s">
        <v>72</v>
      </c>
      <c r="G35" s="40"/>
      <c r="H35" s="35" t="s">
        <v>87</v>
      </c>
      <c r="I35" s="34">
        <v>2</v>
      </c>
      <c r="J35" s="41" t="s">
        <v>72</v>
      </c>
      <c r="K35" s="40"/>
      <c r="L35" s="33"/>
      <c r="M35" s="35">
        <f t="shared" si="0"/>
        <v>4</v>
      </c>
      <c r="N35" s="33" t="s">
        <v>73</v>
      </c>
      <c r="O35" s="33">
        <v>1</v>
      </c>
      <c r="P35" s="33">
        <v>2</v>
      </c>
      <c r="Q35" s="33">
        <v>25</v>
      </c>
      <c r="R35" s="33">
        <f t="shared" si="1"/>
        <v>50</v>
      </c>
      <c r="S35" s="35">
        <f t="shared" si="2"/>
        <v>200</v>
      </c>
      <c r="T35" s="41" t="s">
        <v>88</v>
      </c>
    </row>
    <row r="36" ht="54" spans="1:20">
      <c r="A36" s="41">
        <v>11</v>
      </c>
      <c r="B36" s="33"/>
      <c r="C36" s="35" t="s">
        <v>94</v>
      </c>
      <c r="D36" s="39" t="s">
        <v>95</v>
      </c>
      <c r="E36" s="34">
        <v>2</v>
      </c>
      <c r="F36" s="41" t="s">
        <v>72</v>
      </c>
      <c r="G36" s="41"/>
      <c r="H36" s="35"/>
      <c r="I36" s="34">
        <v>1</v>
      </c>
      <c r="J36" s="40"/>
      <c r="K36" s="40"/>
      <c r="L36" s="41" t="s">
        <v>72</v>
      </c>
      <c r="M36" s="35">
        <f t="shared" si="0"/>
        <v>2</v>
      </c>
      <c r="N36" s="33" t="s">
        <v>73</v>
      </c>
      <c r="O36" s="33">
        <v>1</v>
      </c>
      <c r="P36" s="33">
        <v>2</v>
      </c>
      <c r="Q36" s="33">
        <f>11</f>
        <v>11</v>
      </c>
      <c r="R36" s="33">
        <f t="shared" si="1"/>
        <v>22</v>
      </c>
      <c r="S36" s="35">
        <f t="shared" si="2"/>
        <v>44</v>
      </c>
      <c r="T36" s="36" t="s">
        <v>74</v>
      </c>
    </row>
    <row r="37" ht="27" spans="1:20">
      <c r="A37" s="41">
        <v>12</v>
      </c>
      <c r="B37" s="33"/>
      <c r="C37" s="35" t="s">
        <v>96</v>
      </c>
      <c r="D37" s="39" t="s">
        <v>97</v>
      </c>
      <c r="E37" s="34">
        <v>2</v>
      </c>
      <c r="F37" s="41" t="s">
        <v>72</v>
      </c>
      <c r="G37" s="40"/>
      <c r="H37" s="41"/>
      <c r="I37" s="34">
        <v>1.5</v>
      </c>
      <c r="J37" s="41"/>
      <c r="K37" s="41" t="s">
        <v>72</v>
      </c>
      <c r="L37" s="40"/>
      <c r="M37" s="35">
        <f t="shared" si="0"/>
        <v>3</v>
      </c>
      <c r="N37" s="41" t="s">
        <v>73</v>
      </c>
      <c r="O37" s="41">
        <v>1</v>
      </c>
      <c r="P37" s="41">
        <v>1</v>
      </c>
      <c r="Q37" s="41">
        <v>20</v>
      </c>
      <c r="R37" s="33">
        <f t="shared" si="1"/>
        <v>20</v>
      </c>
      <c r="S37" s="35">
        <f t="shared" si="2"/>
        <v>60</v>
      </c>
      <c r="T37" s="41" t="s">
        <v>88</v>
      </c>
    </row>
    <row r="38" spans="1:20">
      <c r="A38" s="41">
        <v>13</v>
      </c>
      <c r="B38" s="33"/>
      <c r="C38" s="35"/>
      <c r="D38" s="39" t="s">
        <v>98</v>
      </c>
      <c r="E38" s="34">
        <v>1.5</v>
      </c>
      <c r="F38" s="40"/>
      <c r="G38" s="41" t="s">
        <v>72</v>
      </c>
      <c r="H38" s="41"/>
      <c r="I38" s="34">
        <v>1.5</v>
      </c>
      <c r="J38" s="41"/>
      <c r="K38" s="41" t="s">
        <v>72</v>
      </c>
      <c r="L38" s="40"/>
      <c r="M38" s="35">
        <f t="shared" si="0"/>
        <v>2.25</v>
      </c>
      <c r="N38" s="41" t="s">
        <v>73</v>
      </c>
      <c r="O38" s="41">
        <v>1</v>
      </c>
      <c r="P38" s="41">
        <v>20</v>
      </c>
      <c r="Q38" s="41">
        <v>5</v>
      </c>
      <c r="R38" s="33">
        <f t="shared" si="1"/>
        <v>100</v>
      </c>
      <c r="S38" s="35">
        <f t="shared" si="2"/>
        <v>225</v>
      </c>
      <c r="T38" s="41" t="s">
        <v>88</v>
      </c>
    </row>
    <row r="39" spans="1:20">
      <c r="A39" s="41">
        <v>14</v>
      </c>
      <c r="B39" s="33"/>
      <c r="C39" s="35" t="s">
        <v>99</v>
      </c>
      <c r="D39" s="39" t="s">
        <v>100</v>
      </c>
      <c r="E39" s="34">
        <v>1</v>
      </c>
      <c r="F39" s="41"/>
      <c r="G39" s="40"/>
      <c r="H39" s="41" t="s">
        <v>72</v>
      </c>
      <c r="I39" s="34">
        <v>1</v>
      </c>
      <c r="J39" s="41"/>
      <c r="K39" s="40"/>
      <c r="L39" s="41" t="s">
        <v>72</v>
      </c>
      <c r="M39" s="35">
        <f t="shared" si="0"/>
        <v>1</v>
      </c>
      <c r="N39" s="41" t="s">
        <v>73</v>
      </c>
      <c r="O39" s="41">
        <v>1</v>
      </c>
      <c r="P39" s="41">
        <v>1</v>
      </c>
      <c r="Q39" s="41">
        <v>10</v>
      </c>
      <c r="R39" s="33">
        <f t="shared" si="1"/>
        <v>10</v>
      </c>
      <c r="S39" s="35">
        <f t="shared" si="2"/>
        <v>10</v>
      </c>
      <c r="T39" s="41" t="s">
        <v>88</v>
      </c>
    </row>
    <row r="40" spans="1:20">
      <c r="A40" s="41">
        <v>15</v>
      </c>
      <c r="B40" s="33"/>
      <c r="C40" s="35"/>
      <c r="D40" s="39" t="s">
        <v>101</v>
      </c>
      <c r="E40" s="34">
        <v>1</v>
      </c>
      <c r="F40" s="41" t="s">
        <v>87</v>
      </c>
      <c r="G40" s="41"/>
      <c r="H40" s="41" t="s">
        <v>72</v>
      </c>
      <c r="I40" s="34">
        <v>1</v>
      </c>
      <c r="J40" s="41"/>
      <c r="K40" s="40"/>
      <c r="L40" s="41" t="s">
        <v>72</v>
      </c>
      <c r="M40" s="35">
        <f t="shared" si="0"/>
        <v>1</v>
      </c>
      <c r="N40" s="41" t="s">
        <v>73</v>
      </c>
      <c r="O40" s="41">
        <v>1</v>
      </c>
      <c r="P40" s="41">
        <v>1</v>
      </c>
      <c r="Q40" s="41">
        <v>20</v>
      </c>
      <c r="R40" s="33">
        <f t="shared" si="1"/>
        <v>20</v>
      </c>
      <c r="S40" s="35">
        <f t="shared" si="2"/>
        <v>20</v>
      </c>
      <c r="T40" s="41" t="s">
        <v>88</v>
      </c>
    </row>
    <row r="41" spans="1:20">
      <c r="A41" s="41">
        <v>16</v>
      </c>
      <c r="B41" s="33"/>
      <c r="C41" s="35"/>
      <c r="D41" s="39" t="s">
        <v>102</v>
      </c>
      <c r="E41" s="34">
        <v>1.5</v>
      </c>
      <c r="F41" s="41"/>
      <c r="G41" s="41" t="s">
        <v>72</v>
      </c>
      <c r="H41" s="41"/>
      <c r="I41" s="45">
        <v>1.5</v>
      </c>
      <c r="J41" s="41"/>
      <c r="K41" s="41" t="s">
        <v>72</v>
      </c>
      <c r="L41" s="41"/>
      <c r="M41" s="35">
        <f t="shared" si="0"/>
        <v>2.25</v>
      </c>
      <c r="N41" s="41" t="s">
        <v>73</v>
      </c>
      <c r="O41" s="41">
        <v>1</v>
      </c>
      <c r="P41" s="41">
        <v>1</v>
      </c>
      <c r="Q41" s="41">
        <v>10</v>
      </c>
      <c r="R41" s="33">
        <f t="shared" si="1"/>
        <v>10</v>
      </c>
      <c r="S41" s="35">
        <f t="shared" si="2"/>
        <v>22.5</v>
      </c>
      <c r="T41" s="41" t="s">
        <v>88</v>
      </c>
    </row>
    <row r="42" ht="67.5" spans="1:20">
      <c r="A42" s="41">
        <v>17</v>
      </c>
      <c r="B42" s="33"/>
      <c r="C42" s="35" t="s">
        <v>103</v>
      </c>
      <c r="D42" s="39" t="s">
        <v>104</v>
      </c>
      <c r="E42" s="34">
        <v>1.5</v>
      </c>
      <c r="F42" s="36"/>
      <c r="G42" s="41" t="s">
        <v>72</v>
      </c>
      <c r="H42" s="35"/>
      <c r="I42" s="45">
        <v>1.5</v>
      </c>
      <c r="J42" s="41"/>
      <c r="K42" s="41" t="s">
        <v>72</v>
      </c>
      <c r="L42" s="33"/>
      <c r="M42" s="35">
        <f t="shared" si="0"/>
        <v>2.25</v>
      </c>
      <c r="N42" s="33" t="s">
        <v>73</v>
      </c>
      <c r="O42" s="33">
        <v>1</v>
      </c>
      <c r="P42" s="33">
        <v>12</v>
      </c>
      <c r="Q42" s="33">
        <v>8</v>
      </c>
      <c r="R42" s="33">
        <f t="shared" si="1"/>
        <v>96</v>
      </c>
      <c r="S42" s="35">
        <f t="shared" si="2"/>
        <v>216</v>
      </c>
      <c r="T42" s="36" t="s">
        <v>74</v>
      </c>
    </row>
    <row r="43" ht="27" spans="1:20">
      <c r="A43" s="41">
        <v>18</v>
      </c>
      <c r="B43" s="33"/>
      <c r="C43" s="35" t="s">
        <v>105</v>
      </c>
      <c r="D43" s="39" t="s">
        <v>106</v>
      </c>
      <c r="E43" s="34">
        <v>2</v>
      </c>
      <c r="F43" s="41" t="s">
        <v>72</v>
      </c>
      <c r="G43" s="41"/>
      <c r="H43" s="35"/>
      <c r="I43" s="45">
        <v>1.5</v>
      </c>
      <c r="J43" s="41"/>
      <c r="K43" s="41" t="s">
        <v>72</v>
      </c>
      <c r="L43" s="33"/>
      <c r="M43" s="35">
        <f t="shared" si="0"/>
        <v>3</v>
      </c>
      <c r="N43" s="33" t="s">
        <v>73</v>
      </c>
      <c r="O43" s="33">
        <v>1</v>
      </c>
      <c r="P43" s="33">
        <v>1</v>
      </c>
      <c r="Q43" s="33">
        <f>66</f>
        <v>66</v>
      </c>
      <c r="R43" s="33">
        <f t="shared" si="1"/>
        <v>66</v>
      </c>
      <c r="S43" s="35">
        <f t="shared" si="2"/>
        <v>198</v>
      </c>
      <c r="T43" s="36" t="s">
        <v>74</v>
      </c>
    </row>
    <row r="44" ht="54" spans="1:20">
      <c r="A44" s="41">
        <v>19</v>
      </c>
      <c r="B44" s="33"/>
      <c r="C44" s="33" t="s">
        <v>107</v>
      </c>
      <c r="D44" s="39" t="s">
        <v>108</v>
      </c>
      <c r="E44" s="34">
        <v>1.5</v>
      </c>
      <c r="F44" s="36"/>
      <c r="G44" s="41" t="s">
        <v>72</v>
      </c>
      <c r="H44" s="41"/>
      <c r="I44" s="45">
        <v>1</v>
      </c>
      <c r="J44" s="41"/>
      <c r="K44" s="40"/>
      <c r="L44" s="41" t="s">
        <v>72</v>
      </c>
      <c r="M44" s="35">
        <f t="shared" ref="M44:M52" si="3">E44*I44</f>
        <v>1.5</v>
      </c>
      <c r="N44" s="33" t="s">
        <v>73</v>
      </c>
      <c r="O44" s="33">
        <v>1</v>
      </c>
      <c r="P44" s="33">
        <v>3</v>
      </c>
      <c r="Q44" s="33">
        <v>32</v>
      </c>
      <c r="R44" s="33">
        <f t="shared" ref="R44:R52" si="4">O44*P44*Q44</f>
        <v>96</v>
      </c>
      <c r="S44" s="35">
        <f t="shared" ref="S44:S52" si="5">R44*M44</f>
        <v>144</v>
      </c>
      <c r="T44" s="36" t="s">
        <v>74</v>
      </c>
    </row>
    <row r="45" spans="1:20">
      <c r="A45" s="41">
        <v>20</v>
      </c>
      <c r="B45" s="33"/>
      <c r="C45" s="35" t="s">
        <v>109</v>
      </c>
      <c r="D45" s="39" t="s">
        <v>110</v>
      </c>
      <c r="E45" s="34">
        <v>1</v>
      </c>
      <c r="F45" s="41"/>
      <c r="G45" s="40"/>
      <c r="H45" s="41" t="s">
        <v>72</v>
      </c>
      <c r="I45" s="34">
        <v>1</v>
      </c>
      <c r="J45" s="41"/>
      <c r="K45" s="40"/>
      <c r="L45" s="41" t="s">
        <v>72</v>
      </c>
      <c r="M45" s="35">
        <f t="shared" si="3"/>
        <v>1</v>
      </c>
      <c r="N45" s="41" t="s">
        <v>73</v>
      </c>
      <c r="O45" s="41">
        <v>1</v>
      </c>
      <c r="P45" s="41">
        <v>1</v>
      </c>
      <c r="Q45" s="41">
        <v>15</v>
      </c>
      <c r="R45" s="33">
        <f t="shared" si="4"/>
        <v>15</v>
      </c>
      <c r="S45" s="35">
        <f t="shared" si="5"/>
        <v>15</v>
      </c>
      <c r="T45" s="41" t="s">
        <v>88</v>
      </c>
    </row>
    <row r="46" ht="27" spans="1:20">
      <c r="A46" s="41">
        <v>21</v>
      </c>
      <c r="B46" s="33"/>
      <c r="C46" s="35"/>
      <c r="D46" s="39" t="s">
        <v>111</v>
      </c>
      <c r="E46" s="34">
        <v>1.5</v>
      </c>
      <c r="F46" s="44"/>
      <c r="G46" s="41" t="s">
        <v>72</v>
      </c>
      <c r="H46" s="40"/>
      <c r="I46" s="34">
        <v>1.5</v>
      </c>
      <c r="J46" s="41"/>
      <c r="K46" s="41" t="s">
        <v>72</v>
      </c>
      <c r="L46" s="40"/>
      <c r="M46" s="35">
        <f t="shared" si="3"/>
        <v>2.25</v>
      </c>
      <c r="N46" s="41" t="s">
        <v>73</v>
      </c>
      <c r="O46" s="41">
        <v>1</v>
      </c>
      <c r="P46" s="41">
        <v>4</v>
      </c>
      <c r="Q46" s="41">
        <v>10</v>
      </c>
      <c r="R46" s="33">
        <f t="shared" si="4"/>
        <v>40</v>
      </c>
      <c r="S46" s="35">
        <f t="shared" si="5"/>
        <v>90</v>
      </c>
      <c r="T46" s="41" t="s">
        <v>88</v>
      </c>
    </row>
    <row r="47" spans="1:20">
      <c r="A47" s="41">
        <v>22</v>
      </c>
      <c r="B47" s="33"/>
      <c r="C47" s="35" t="s">
        <v>112</v>
      </c>
      <c r="D47" s="39" t="s">
        <v>113</v>
      </c>
      <c r="E47" s="34">
        <v>1</v>
      </c>
      <c r="F47" s="41"/>
      <c r="G47" s="41"/>
      <c r="H47" s="41" t="s">
        <v>72</v>
      </c>
      <c r="I47" s="34">
        <v>1</v>
      </c>
      <c r="J47" s="41"/>
      <c r="K47" s="41"/>
      <c r="L47" s="41" t="s">
        <v>72</v>
      </c>
      <c r="M47" s="35">
        <f t="shared" si="3"/>
        <v>1</v>
      </c>
      <c r="N47" s="41" t="s">
        <v>114</v>
      </c>
      <c r="O47" s="41">
        <v>12</v>
      </c>
      <c r="P47" s="41">
        <v>6</v>
      </c>
      <c r="Q47" s="41">
        <v>5</v>
      </c>
      <c r="R47" s="33">
        <f t="shared" si="4"/>
        <v>360</v>
      </c>
      <c r="S47" s="35">
        <f t="shared" si="5"/>
        <v>360</v>
      </c>
      <c r="T47" s="41" t="s">
        <v>88</v>
      </c>
    </row>
    <row r="48" ht="27" spans="1:20">
      <c r="A48" s="41">
        <v>23</v>
      </c>
      <c r="B48" s="33"/>
      <c r="C48" s="35"/>
      <c r="D48" s="39" t="s">
        <v>115</v>
      </c>
      <c r="E48" s="34">
        <v>1.5</v>
      </c>
      <c r="F48" s="41"/>
      <c r="G48" s="41" t="s">
        <v>72</v>
      </c>
      <c r="H48" s="40"/>
      <c r="I48" s="34">
        <v>1</v>
      </c>
      <c r="J48" s="41"/>
      <c r="K48" s="40"/>
      <c r="L48" s="41" t="s">
        <v>72</v>
      </c>
      <c r="M48" s="35">
        <f t="shared" si="3"/>
        <v>1.5</v>
      </c>
      <c r="N48" s="41" t="s">
        <v>73</v>
      </c>
      <c r="O48" s="41">
        <v>1</v>
      </c>
      <c r="P48" s="41">
        <v>2</v>
      </c>
      <c r="Q48" s="41">
        <v>15</v>
      </c>
      <c r="R48" s="33">
        <f t="shared" si="4"/>
        <v>30</v>
      </c>
      <c r="S48" s="35">
        <f t="shared" si="5"/>
        <v>45</v>
      </c>
      <c r="T48" s="41" t="s">
        <v>88</v>
      </c>
    </row>
    <row r="49" ht="27" spans="1:20">
      <c r="A49" s="41">
        <v>24</v>
      </c>
      <c r="B49" s="33"/>
      <c r="C49" s="35" t="s">
        <v>116</v>
      </c>
      <c r="D49" s="39" t="s">
        <v>117</v>
      </c>
      <c r="E49" s="34">
        <v>1</v>
      </c>
      <c r="F49" s="41"/>
      <c r="G49" s="41"/>
      <c r="H49" s="41" t="s">
        <v>72</v>
      </c>
      <c r="I49" s="34">
        <v>1</v>
      </c>
      <c r="J49" s="41"/>
      <c r="K49" s="41"/>
      <c r="L49" s="41" t="s">
        <v>72</v>
      </c>
      <c r="M49" s="35">
        <f t="shared" si="3"/>
        <v>1</v>
      </c>
      <c r="N49" s="41" t="s">
        <v>73</v>
      </c>
      <c r="O49" s="41">
        <v>1</v>
      </c>
      <c r="P49" s="41">
        <v>1</v>
      </c>
      <c r="Q49" s="41">
        <v>10</v>
      </c>
      <c r="R49" s="33">
        <f t="shared" si="4"/>
        <v>10</v>
      </c>
      <c r="S49" s="35">
        <f t="shared" si="5"/>
        <v>10</v>
      </c>
      <c r="T49" s="41" t="s">
        <v>88</v>
      </c>
    </row>
    <row r="50" spans="1:20">
      <c r="A50" s="41">
        <v>25</v>
      </c>
      <c r="B50" s="33"/>
      <c r="C50" s="35"/>
      <c r="D50" s="39" t="s">
        <v>118</v>
      </c>
      <c r="E50" s="34">
        <v>1</v>
      </c>
      <c r="F50" s="41"/>
      <c r="G50" s="41"/>
      <c r="H50" s="41" t="s">
        <v>72</v>
      </c>
      <c r="I50" s="34">
        <v>1.5</v>
      </c>
      <c r="J50" s="41"/>
      <c r="K50" s="41" t="s">
        <v>72</v>
      </c>
      <c r="L50" s="40"/>
      <c r="M50" s="35">
        <f t="shared" si="3"/>
        <v>1.5</v>
      </c>
      <c r="N50" s="41" t="s">
        <v>73</v>
      </c>
      <c r="O50" s="41">
        <v>1</v>
      </c>
      <c r="P50" s="41">
        <v>4</v>
      </c>
      <c r="Q50" s="41">
        <v>10</v>
      </c>
      <c r="R50" s="33">
        <f t="shared" si="4"/>
        <v>40</v>
      </c>
      <c r="S50" s="35">
        <f t="shared" si="5"/>
        <v>60</v>
      </c>
      <c r="T50" s="41" t="s">
        <v>88</v>
      </c>
    </row>
    <row r="51" ht="40.5" spans="1:20">
      <c r="A51" s="41">
        <v>26</v>
      </c>
      <c r="B51" s="33"/>
      <c r="C51" s="35" t="s">
        <v>119</v>
      </c>
      <c r="D51" s="35" t="s">
        <v>120</v>
      </c>
      <c r="E51" s="34">
        <v>2</v>
      </c>
      <c r="F51" s="41" t="s">
        <v>72</v>
      </c>
      <c r="G51" s="36"/>
      <c r="H51" s="35"/>
      <c r="I51" s="34">
        <v>2</v>
      </c>
      <c r="J51" s="41" t="s">
        <v>72</v>
      </c>
      <c r="K51" s="40"/>
      <c r="L51" s="33"/>
      <c r="M51" s="35">
        <f t="shared" si="3"/>
        <v>4</v>
      </c>
      <c r="N51" s="33" t="s">
        <v>73</v>
      </c>
      <c r="O51" s="41">
        <v>1</v>
      </c>
      <c r="P51" s="33">
        <v>1</v>
      </c>
      <c r="Q51" s="33">
        <v>40</v>
      </c>
      <c r="R51" s="33">
        <f t="shared" si="4"/>
        <v>40</v>
      </c>
      <c r="S51" s="35">
        <f t="shared" si="5"/>
        <v>160</v>
      </c>
      <c r="T51" s="41" t="s">
        <v>88</v>
      </c>
    </row>
    <row r="52" ht="54" spans="1:20">
      <c r="A52" s="41">
        <v>27</v>
      </c>
      <c r="B52" s="33"/>
      <c r="C52" s="35" t="s">
        <v>121</v>
      </c>
      <c r="D52" s="39" t="s">
        <v>122</v>
      </c>
      <c r="E52" s="34">
        <v>2</v>
      </c>
      <c r="F52" s="41" t="s">
        <v>72</v>
      </c>
      <c r="G52" s="36"/>
      <c r="H52" s="35"/>
      <c r="I52" s="34">
        <v>2</v>
      </c>
      <c r="J52" s="41" t="s">
        <v>72</v>
      </c>
      <c r="K52" s="40"/>
      <c r="L52" s="33"/>
      <c r="M52" s="35">
        <f t="shared" si="3"/>
        <v>4</v>
      </c>
      <c r="N52" s="33" t="s">
        <v>73</v>
      </c>
      <c r="O52" s="33">
        <v>1</v>
      </c>
      <c r="P52" s="33">
        <v>2</v>
      </c>
      <c r="Q52" s="33">
        <v>25</v>
      </c>
      <c r="R52" s="33">
        <f t="shared" si="4"/>
        <v>50</v>
      </c>
      <c r="S52" s="35">
        <f t="shared" si="5"/>
        <v>200</v>
      </c>
      <c r="T52" s="36" t="s">
        <v>74</v>
      </c>
    </row>
    <row r="53" ht="54" spans="1:20">
      <c r="A53" s="41">
        <v>28</v>
      </c>
      <c r="B53" s="33"/>
      <c r="C53" s="35" t="s">
        <v>123</v>
      </c>
      <c r="D53" s="39" t="s">
        <v>124</v>
      </c>
      <c r="E53" s="34">
        <v>1.5</v>
      </c>
      <c r="F53" s="41"/>
      <c r="G53" s="41" t="s">
        <v>72</v>
      </c>
      <c r="H53" s="35"/>
      <c r="I53" s="45">
        <v>1</v>
      </c>
      <c r="J53" s="41"/>
      <c r="K53" s="40"/>
      <c r="L53" s="41" t="s">
        <v>72</v>
      </c>
      <c r="M53" s="35">
        <f t="shared" ref="M53:M64" si="6">E53*I53</f>
        <v>1.5</v>
      </c>
      <c r="N53" s="33" t="s">
        <v>73</v>
      </c>
      <c r="O53" s="33">
        <v>1</v>
      </c>
      <c r="P53" s="33">
        <v>1</v>
      </c>
      <c r="Q53" s="33">
        <v>32</v>
      </c>
      <c r="R53" s="33">
        <f t="shared" ref="R53:R64" si="7">O53*P53*Q53</f>
        <v>32</v>
      </c>
      <c r="S53" s="35">
        <f t="shared" ref="S53:S64" si="8">R53*M53</f>
        <v>48</v>
      </c>
      <c r="T53" s="36" t="s">
        <v>74</v>
      </c>
    </row>
    <row r="54" spans="1:20">
      <c r="A54" s="41">
        <v>29</v>
      </c>
      <c r="B54" s="33"/>
      <c r="C54" s="35" t="s">
        <v>125</v>
      </c>
      <c r="D54" s="39" t="s">
        <v>126</v>
      </c>
      <c r="E54" s="34">
        <v>1</v>
      </c>
      <c r="F54" s="41"/>
      <c r="G54" s="41"/>
      <c r="H54" s="41" t="s">
        <v>72</v>
      </c>
      <c r="I54" s="34">
        <v>1</v>
      </c>
      <c r="J54" s="41"/>
      <c r="K54" s="40"/>
      <c r="L54" s="41" t="s">
        <v>72</v>
      </c>
      <c r="M54" s="35">
        <f t="shared" si="6"/>
        <v>1</v>
      </c>
      <c r="N54" s="41" t="s">
        <v>73</v>
      </c>
      <c r="O54" s="41">
        <v>1</v>
      </c>
      <c r="P54" s="41">
        <v>20</v>
      </c>
      <c r="Q54" s="41">
        <v>5</v>
      </c>
      <c r="R54" s="33">
        <f t="shared" si="7"/>
        <v>100</v>
      </c>
      <c r="S54" s="35">
        <f t="shared" si="8"/>
        <v>100</v>
      </c>
      <c r="T54" s="41" t="s">
        <v>88</v>
      </c>
    </row>
    <row r="55" spans="1:20">
      <c r="A55" s="41">
        <v>30</v>
      </c>
      <c r="B55" s="33"/>
      <c r="C55" s="35"/>
      <c r="D55" s="39" t="s">
        <v>127</v>
      </c>
      <c r="E55" s="34">
        <v>1.5</v>
      </c>
      <c r="F55" s="41"/>
      <c r="G55" s="41" t="s">
        <v>72</v>
      </c>
      <c r="H55" s="40"/>
      <c r="I55" s="34">
        <v>1</v>
      </c>
      <c r="J55" s="41"/>
      <c r="K55" s="40"/>
      <c r="L55" s="41" t="s">
        <v>72</v>
      </c>
      <c r="M55" s="35">
        <f t="shared" si="6"/>
        <v>1.5</v>
      </c>
      <c r="N55" s="41" t="s">
        <v>73</v>
      </c>
      <c r="O55" s="41">
        <v>2</v>
      </c>
      <c r="P55" s="41">
        <v>4</v>
      </c>
      <c r="Q55" s="41">
        <v>5</v>
      </c>
      <c r="R55" s="33">
        <f t="shared" si="7"/>
        <v>40</v>
      </c>
      <c r="S55" s="35">
        <f t="shared" si="8"/>
        <v>60</v>
      </c>
      <c r="T55" s="41" t="s">
        <v>88</v>
      </c>
    </row>
    <row r="56" ht="27" spans="1:20">
      <c r="A56" s="41">
        <v>31</v>
      </c>
      <c r="B56" s="33"/>
      <c r="C56" s="35" t="s">
        <v>128</v>
      </c>
      <c r="D56" s="39" t="s">
        <v>129</v>
      </c>
      <c r="E56" s="34">
        <v>1</v>
      </c>
      <c r="F56" s="40"/>
      <c r="G56" s="40"/>
      <c r="H56" s="41" t="s">
        <v>72</v>
      </c>
      <c r="I56" s="45">
        <v>1.5</v>
      </c>
      <c r="J56" s="41"/>
      <c r="K56" s="41" t="s">
        <v>72</v>
      </c>
      <c r="L56" s="41"/>
      <c r="M56" s="35">
        <f t="shared" si="6"/>
        <v>1.5</v>
      </c>
      <c r="N56" s="41" t="s">
        <v>73</v>
      </c>
      <c r="O56" s="41">
        <v>1</v>
      </c>
      <c r="P56" s="41">
        <v>1</v>
      </c>
      <c r="Q56" s="41">
        <v>20</v>
      </c>
      <c r="R56" s="33">
        <f t="shared" si="7"/>
        <v>20</v>
      </c>
      <c r="S56" s="35">
        <f t="shared" si="8"/>
        <v>30</v>
      </c>
      <c r="T56" s="41" t="s">
        <v>88</v>
      </c>
    </row>
    <row r="57" spans="1:20">
      <c r="A57" s="41">
        <v>32</v>
      </c>
      <c r="B57" s="33"/>
      <c r="C57" s="35"/>
      <c r="D57" s="39" t="s">
        <v>130</v>
      </c>
      <c r="E57" s="34">
        <v>1</v>
      </c>
      <c r="F57" s="41"/>
      <c r="G57" s="40"/>
      <c r="H57" s="41" t="s">
        <v>72</v>
      </c>
      <c r="I57" s="34">
        <v>1</v>
      </c>
      <c r="J57" s="41"/>
      <c r="K57" s="40"/>
      <c r="L57" s="41" t="s">
        <v>72</v>
      </c>
      <c r="M57" s="35">
        <f t="shared" si="6"/>
        <v>1</v>
      </c>
      <c r="N57" s="41" t="s">
        <v>73</v>
      </c>
      <c r="O57" s="41">
        <v>1</v>
      </c>
      <c r="P57" s="41">
        <v>1</v>
      </c>
      <c r="Q57" s="41">
        <v>15</v>
      </c>
      <c r="R57" s="33">
        <f t="shared" si="7"/>
        <v>15</v>
      </c>
      <c r="S57" s="35">
        <f t="shared" si="8"/>
        <v>15</v>
      </c>
      <c r="T57" s="41" t="s">
        <v>88</v>
      </c>
    </row>
    <row r="58" spans="1:20">
      <c r="A58" s="41">
        <v>33</v>
      </c>
      <c r="B58" s="33"/>
      <c r="C58" s="35" t="s">
        <v>131</v>
      </c>
      <c r="D58" s="43" t="s">
        <v>132</v>
      </c>
      <c r="E58" s="34">
        <v>1</v>
      </c>
      <c r="F58" s="44"/>
      <c r="G58" s="40"/>
      <c r="H58" s="41" t="s">
        <v>72</v>
      </c>
      <c r="I58" s="34">
        <v>1</v>
      </c>
      <c r="J58" s="41"/>
      <c r="K58" s="40"/>
      <c r="L58" s="41" t="s">
        <v>72</v>
      </c>
      <c r="M58" s="35">
        <f t="shared" si="6"/>
        <v>1</v>
      </c>
      <c r="N58" s="41" t="s">
        <v>73</v>
      </c>
      <c r="O58" s="41">
        <v>1</v>
      </c>
      <c r="P58" s="41">
        <v>4</v>
      </c>
      <c r="Q58" s="41">
        <v>10</v>
      </c>
      <c r="R58" s="33">
        <f t="shared" si="7"/>
        <v>40</v>
      </c>
      <c r="S58" s="35">
        <f t="shared" si="8"/>
        <v>40</v>
      </c>
      <c r="T58" s="41" t="s">
        <v>88</v>
      </c>
    </row>
    <row r="59" spans="1:20">
      <c r="A59" s="41">
        <v>34</v>
      </c>
      <c r="B59" s="33"/>
      <c r="C59" s="35"/>
      <c r="D59" s="39" t="s">
        <v>133</v>
      </c>
      <c r="E59" s="34">
        <v>1.5</v>
      </c>
      <c r="F59" s="44"/>
      <c r="G59" s="41" t="s">
        <v>72</v>
      </c>
      <c r="H59" s="41"/>
      <c r="I59" s="45">
        <v>1.5</v>
      </c>
      <c r="J59" s="41"/>
      <c r="K59" s="41" t="s">
        <v>72</v>
      </c>
      <c r="L59" s="41"/>
      <c r="M59" s="35">
        <f t="shared" si="6"/>
        <v>2.25</v>
      </c>
      <c r="N59" s="41" t="s">
        <v>73</v>
      </c>
      <c r="O59" s="41">
        <v>1</v>
      </c>
      <c r="P59" s="41">
        <v>4</v>
      </c>
      <c r="Q59" s="41">
        <v>10</v>
      </c>
      <c r="R59" s="33">
        <f t="shared" si="7"/>
        <v>40</v>
      </c>
      <c r="S59" s="35">
        <f t="shared" si="8"/>
        <v>90</v>
      </c>
      <c r="T59" s="41" t="s">
        <v>88</v>
      </c>
    </row>
    <row r="60" spans="1:20">
      <c r="A60" s="41">
        <v>35</v>
      </c>
      <c r="B60" s="33"/>
      <c r="C60" s="35" t="s">
        <v>134</v>
      </c>
      <c r="D60" s="39" t="s">
        <v>135</v>
      </c>
      <c r="E60" s="34">
        <v>2</v>
      </c>
      <c r="F60" s="41" t="s">
        <v>72</v>
      </c>
      <c r="G60" s="41"/>
      <c r="H60" s="41"/>
      <c r="I60" s="45">
        <v>1.5</v>
      </c>
      <c r="J60" s="41"/>
      <c r="K60" s="41" t="s">
        <v>72</v>
      </c>
      <c r="L60" s="41"/>
      <c r="M60" s="35">
        <f t="shared" si="6"/>
        <v>3</v>
      </c>
      <c r="N60" s="41" t="s">
        <v>73</v>
      </c>
      <c r="O60" s="41">
        <v>1</v>
      </c>
      <c r="P60" s="41">
        <v>2</v>
      </c>
      <c r="Q60" s="41">
        <v>80</v>
      </c>
      <c r="R60" s="33">
        <f t="shared" si="7"/>
        <v>160</v>
      </c>
      <c r="S60" s="35">
        <f t="shared" si="8"/>
        <v>480</v>
      </c>
      <c r="T60" s="41" t="s">
        <v>74</v>
      </c>
    </row>
    <row r="61" spans="1:20">
      <c r="A61" s="41">
        <v>36</v>
      </c>
      <c r="B61" s="33"/>
      <c r="C61" s="35" t="s">
        <v>136</v>
      </c>
      <c r="D61" s="43" t="s">
        <v>137</v>
      </c>
      <c r="E61" s="34">
        <v>2</v>
      </c>
      <c r="F61" s="41" t="s">
        <v>72</v>
      </c>
      <c r="G61" s="41"/>
      <c r="H61" s="41"/>
      <c r="I61" s="34">
        <v>1</v>
      </c>
      <c r="J61" s="40"/>
      <c r="K61" s="40"/>
      <c r="L61" s="41" t="s">
        <v>72</v>
      </c>
      <c r="M61" s="35">
        <f t="shared" si="6"/>
        <v>2</v>
      </c>
      <c r="N61" s="41" t="s">
        <v>73</v>
      </c>
      <c r="O61" s="41">
        <v>1</v>
      </c>
      <c r="P61" s="41">
        <v>4</v>
      </c>
      <c r="Q61" s="41">
        <v>20</v>
      </c>
      <c r="R61" s="33">
        <f t="shared" si="7"/>
        <v>80</v>
      </c>
      <c r="S61" s="35">
        <f t="shared" si="8"/>
        <v>160</v>
      </c>
      <c r="T61" s="41" t="s">
        <v>74</v>
      </c>
    </row>
    <row r="62" ht="27" spans="1:20">
      <c r="A62" s="41">
        <v>37</v>
      </c>
      <c r="B62" s="33"/>
      <c r="C62" s="33" t="s">
        <v>138</v>
      </c>
      <c r="D62" s="43" t="s">
        <v>139</v>
      </c>
      <c r="E62" s="34">
        <v>1</v>
      </c>
      <c r="F62" s="36"/>
      <c r="G62" s="41"/>
      <c r="H62" s="41" t="s">
        <v>72</v>
      </c>
      <c r="I62" s="45">
        <v>1.5</v>
      </c>
      <c r="J62" s="41"/>
      <c r="K62" s="41" t="s">
        <v>72</v>
      </c>
      <c r="L62" s="33"/>
      <c r="M62" s="35">
        <f t="shared" si="6"/>
        <v>1.5</v>
      </c>
      <c r="N62" s="33" t="s">
        <v>73</v>
      </c>
      <c r="O62" s="33">
        <v>1</v>
      </c>
      <c r="P62" s="33">
        <v>1</v>
      </c>
      <c r="Q62" s="33">
        <v>5</v>
      </c>
      <c r="R62" s="33">
        <f t="shared" si="7"/>
        <v>5</v>
      </c>
      <c r="S62" s="35">
        <f t="shared" si="8"/>
        <v>7.5</v>
      </c>
      <c r="T62" s="36" t="s">
        <v>88</v>
      </c>
    </row>
    <row r="63" spans="1:20">
      <c r="A63" s="41">
        <v>38</v>
      </c>
      <c r="B63" s="33"/>
      <c r="C63" s="33"/>
      <c r="D63" s="39" t="s">
        <v>140</v>
      </c>
      <c r="E63" s="34">
        <v>1</v>
      </c>
      <c r="F63" s="41"/>
      <c r="G63" s="41"/>
      <c r="H63" s="41" t="s">
        <v>72</v>
      </c>
      <c r="I63" s="34">
        <v>1</v>
      </c>
      <c r="J63" s="41"/>
      <c r="K63" s="40"/>
      <c r="L63" s="41" t="s">
        <v>72</v>
      </c>
      <c r="M63" s="35">
        <f t="shared" si="6"/>
        <v>1</v>
      </c>
      <c r="N63" s="33" t="s">
        <v>73</v>
      </c>
      <c r="O63" s="33">
        <v>1</v>
      </c>
      <c r="P63" s="33">
        <v>10</v>
      </c>
      <c r="Q63" s="33">
        <v>5</v>
      </c>
      <c r="R63" s="33">
        <f t="shared" si="7"/>
        <v>50</v>
      </c>
      <c r="S63" s="35">
        <f t="shared" si="8"/>
        <v>50</v>
      </c>
      <c r="T63" s="36" t="s">
        <v>88</v>
      </c>
    </row>
    <row r="64" spans="1:20">
      <c r="A64" s="41">
        <v>39</v>
      </c>
      <c r="B64" s="33"/>
      <c r="C64" s="33"/>
      <c r="D64" s="39" t="s">
        <v>141</v>
      </c>
      <c r="E64" s="34">
        <v>1</v>
      </c>
      <c r="F64" s="41"/>
      <c r="G64" s="41"/>
      <c r="H64" s="41" t="s">
        <v>72</v>
      </c>
      <c r="I64" s="34">
        <v>1</v>
      </c>
      <c r="J64" s="41"/>
      <c r="K64" s="40"/>
      <c r="L64" s="41" t="s">
        <v>72</v>
      </c>
      <c r="M64" s="35">
        <f t="shared" si="6"/>
        <v>1</v>
      </c>
      <c r="N64" s="33" t="s">
        <v>73</v>
      </c>
      <c r="O64" s="33">
        <v>1</v>
      </c>
      <c r="P64" s="33">
        <v>16</v>
      </c>
      <c r="Q64" s="33">
        <v>5</v>
      </c>
      <c r="R64" s="33">
        <f t="shared" si="7"/>
        <v>80</v>
      </c>
      <c r="S64" s="35">
        <f t="shared" si="8"/>
        <v>80</v>
      </c>
      <c r="T64" s="36" t="s">
        <v>88</v>
      </c>
    </row>
    <row r="65" spans="1:20">
      <c r="A65" s="41">
        <v>40</v>
      </c>
      <c r="B65" s="33"/>
      <c r="C65" s="33"/>
      <c r="D65" s="39" t="s">
        <v>142</v>
      </c>
      <c r="E65" s="34">
        <v>1.5</v>
      </c>
      <c r="F65" s="41"/>
      <c r="G65" s="41" t="s">
        <v>72</v>
      </c>
      <c r="H65" s="41"/>
      <c r="I65" s="34">
        <v>1.5</v>
      </c>
      <c r="J65" s="41"/>
      <c r="K65" s="41" t="s">
        <v>72</v>
      </c>
      <c r="L65" s="40"/>
      <c r="M65" s="35">
        <f t="shared" ref="M65:M88" si="9">E65*I65</f>
        <v>2.25</v>
      </c>
      <c r="N65" s="33" t="s">
        <v>73</v>
      </c>
      <c r="O65" s="33">
        <v>1</v>
      </c>
      <c r="P65" s="33">
        <v>24</v>
      </c>
      <c r="Q65" s="33">
        <v>5</v>
      </c>
      <c r="R65" s="33">
        <f t="shared" ref="R65:R88" si="10">O65*P65*Q65</f>
        <v>120</v>
      </c>
      <c r="S65" s="35">
        <f t="shared" ref="S65:S88" si="11">R65*M65</f>
        <v>270</v>
      </c>
      <c r="T65" s="36" t="s">
        <v>88</v>
      </c>
    </row>
    <row r="66" ht="27" spans="1:20">
      <c r="A66" s="41">
        <v>41</v>
      </c>
      <c r="B66" s="33"/>
      <c r="C66" s="44" t="s">
        <v>143</v>
      </c>
      <c r="D66" s="39" t="s">
        <v>144</v>
      </c>
      <c r="E66" s="34">
        <v>1.5</v>
      </c>
      <c r="F66" s="41"/>
      <c r="G66" s="41" t="s">
        <v>72</v>
      </c>
      <c r="H66" s="40"/>
      <c r="I66" s="34">
        <v>1</v>
      </c>
      <c r="J66" s="41"/>
      <c r="K66" s="40"/>
      <c r="L66" s="41" t="s">
        <v>72</v>
      </c>
      <c r="M66" s="35">
        <f t="shared" si="9"/>
        <v>1.5</v>
      </c>
      <c r="N66" s="33" t="s">
        <v>73</v>
      </c>
      <c r="O66" s="33">
        <v>1</v>
      </c>
      <c r="P66" s="33">
        <v>1</v>
      </c>
      <c r="Q66" s="33">
        <v>20</v>
      </c>
      <c r="R66" s="33">
        <f t="shared" si="10"/>
        <v>20</v>
      </c>
      <c r="S66" s="35">
        <f t="shared" si="11"/>
        <v>30</v>
      </c>
      <c r="T66" s="36" t="s">
        <v>74</v>
      </c>
    </row>
    <row r="67" spans="1:20">
      <c r="A67" s="41">
        <v>42</v>
      </c>
      <c r="B67" s="33"/>
      <c r="C67" s="44"/>
      <c r="D67" s="37" t="s">
        <v>145</v>
      </c>
      <c r="E67" s="34">
        <v>1</v>
      </c>
      <c r="F67" s="41"/>
      <c r="G67" s="40"/>
      <c r="H67" s="41" t="s">
        <v>72</v>
      </c>
      <c r="I67" s="34">
        <v>1</v>
      </c>
      <c r="J67" s="41"/>
      <c r="K67" s="40"/>
      <c r="L67" s="41" t="s">
        <v>72</v>
      </c>
      <c r="M67" s="35">
        <f t="shared" si="9"/>
        <v>1</v>
      </c>
      <c r="N67" s="33" t="s">
        <v>73</v>
      </c>
      <c r="O67" s="33">
        <v>1</v>
      </c>
      <c r="P67" s="33">
        <v>4</v>
      </c>
      <c r="Q67" s="33">
        <v>50</v>
      </c>
      <c r="R67" s="33">
        <f t="shared" si="10"/>
        <v>200</v>
      </c>
      <c r="S67" s="35">
        <f t="shared" si="11"/>
        <v>200</v>
      </c>
      <c r="T67" s="36" t="s">
        <v>74</v>
      </c>
    </row>
    <row r="68" spans="1:20">
      <c r="A68" s="41">
        <v>43</v>
      </c>
      <c r="B68" s="33"/>
      <c r="C68" s="44"/>
      <c r="D68" s="39" t="s">
        <v>146</v>
      </c>
      <c r="E68" s="34">
        <v>2</v>
      </c>
      <c r="F68" s="41" t="s">
        <v>72</v>
      </c>
      <c r="G68" s="36"/>
      <c r="H68" s="36"/>
      <c r="I68" s="34">
        <v>1</v>
      </c>
      <c r="J68" s="40"/>
      <c r="K68" s="40"/>
      <c r="L68" s="41" t="s">
        <v>72</v>
      </c>
      <c r="M68" s="35">
        <f t="shared" si="9"/>
        <v>2</v>
      </c>
      <c r="N68" s="33" t="s">
        <v>73</v>
      </c>
      <c r="O68" s="33">
        <v>1</v>
      </c>
      <c r="P68" s="33">
        <v>1</v>
      </c>
      <c r="Q68" s="33">
        <v>56</v>
      </c>
      <c r="R68" s="33">
        <f t="shared" si="10"/>
        <v>56</v>
      </c>
      <c r="S68" s="35">
        <f t="shared" si="11"/>
        <v>112</v>
      </c>
      <c r="T68" s="36" t="s">
        <v>74</v>
      </c>
    </row>
    <row r="69" spans="1:20">
      <c r="A69" s="41">
        <v>44</v>
      </c>
      <c r="B69" s="33"/>
      <c r="C69" s="44"/>
      <c r="D69" s="39" t="s">
        <v>147</v>
      </c>
      <c r="E69" s="34">
        <v>2</v>
      </c>
      <c r="F69" s="41" t="s">
        <v>72</v>
      </c>
      <c r="G69" s="48"/>
      <c r="H69" s="48"/>
      <c r="I69" s="34">
        <v>1.5</v>
      </c>
      <c r="J69" s="40"/>
      <c r="K69" s="41" t="s">
        <v>72</v>
      </c>
      <c r="L69" s="41"/>
      <c r="M69" s="35">
        <f t="shared" si="9"/>
        <v>3</v>
      </c>
      <c r="N69" s="41" t="s">
        <v>73</v>
      </c>
      <c r="O69" s="33">
        <v>1</v>
      </c>
      <c r="P69" s="41">
        <v>1</v>
      </c>
      <c r="Q69" s="41">
        <v>30</v>
      </c>
      <c r="R69" s="33">
        <f t="shared" si="10"/>
        <v>30</v>
      </c>
      <c r="S69" s="35">
        <f t="shared" si="11"/>
        <v>90</v>
      </c>
      <c r="T69" s="36" t="s">
        <v>74</v>
      </c>
    </row>
    <row r="70" spans="1:20">
      <c r="A70" s="41">
        <v>45</v>
      </c>
      <c r="B70" s="33" t="s">
        <v>148</v>
      </c>
      <c r="C70" s="35" t="s">
        <v>149</v>
      </c>
      <c r="D70" s="39" t="s">
        <v>150</v>
      </c>
      <c r="E70" s="34">
        <v>1</v>
      </c>
      <c r="F70" s="41"/>
      <c r="G70" s="48"/>
      <c r="H70" s="41" t="s">
        <v>72</v>
      </c>
      <c r="I70" s="45">
        <v>1</v>
      </c>
      <c r="J70" s="48"/>
      <c r="K70" s="40"/>
      <c r="L70" s="41" t="s">
        <v>72</v>
      </c>
      <c r="M70" s="35">
        <f t="shared" si="9"/>
        <v>1</v>
      </c>
      <c r="N70" s="41" t="s">
        <v>73</v>
      </c>
      <c r="O70" s="33">
        <v>1</v>
      </c>
      <c r="P70" s="41">
        <v>6</v>
      </c>
      <c r="Q70" s="41">
        <v>5</v>
      </c>
      <c r="R70" s="33">
        <f t="shared" si="10"/>
        <v>30</v>
      </c>
      <c r="S70" s="35">
        <f t="shared" si="11"/>
        <v>30</v>
      </c>
      <c r="T70" s="36" t="s">
        <v>74</v>
      </c>
    </row>
    <row r="71" ht="27" spans="1:20">
      <c r="A71" s="41">
        <v>46</v>
      </c>
      <c r="B71" s="33"/>
      <c r="C71" s="35"/>
      <c r="D71" s="39" t="s">
        <v>151</v>
      </c>
      <c r="E71" s="34">
        <v>1</v>
      </c>
      <c r="F71" s="41"/>
      <c r="G71" s="48"/>
      <c r="H71" s="41" t="s">
        <v>72</v>
      </c>
      <c r="I71" s="34">
        <v>1</v>
      </c>
      <c r="J71" s="48"/>
      <c r="K71" s="40"/>
      <c r="L71" s="41" t="s">
        <v>72</v>
      </c>
      <c r="M71" s="35">
        <f t="shared" si="9"/>
        <v>1</v>
      </c>
      <c r="N71" s="41" t="s">
        <v>73</v>
      </c>
      <c r="O71" s="33">
        <v>1</v>
      </c>
      <c r="P71" s="41">
        <v>2</v>
      </c>
      <c r="Q71" s="41">
        <v>32</v>
      </c>
      <c r="R71" s="33">
        <f t="shared" si="10"/>
        <v>64</v>
      </c>
      <c r="S71" s="35">
        <f t="shared" si="11"/>
        <v>64</v>
      </c>
      <c r="T71" s="36" t="s">
        <v>74</v>
      </c>
    </row>
    <row r="72" spans="1:20">
      <c r="A72" s="41">
        <v>47</v>
      </c>
      <c r="B72" s="33"/>
      <c r="C72" s="35"/>
      <c r="D72" s="48" t="s">
        <v>152</v>
      </c>
      <c r="E72" s="34">
        <v>1.5</v>
      </c>
      <c r="F72" s="41"/>
      <c r="G72" s="41" t="s">
        <v>72</v>
      </c>
      <c r="H72" s="40"/>
      <c r="I72" s="45">
        <v>1</v>
      </c>
      <c r="J72" s="48"/>
      <c r="K72" s="40"/>
      <c r="L72" s="41" t="s">
        <v>72</v>
      </c>
      <c r="M72" s="35">
        <f t="shared" si="9"/>
        <v>1.5</v>
      </c>
      <c r="N72" s="41" t="s">
        <v>73</v>
      </c>
      <c r="O72" s="33">
        <v>1</v>
      </c>
      <c r="P72" s="41">
        <v>2</v>
      </c>
      <c r="Q72" s="41">
        <v>32</v>
      </c>
      <c r="R72" s="33">
        <f t="shared" si="10"/>
        <v>64</v>
      </c>
      <c r="S72" s="35">
        <f t="shared" si="11"/>
        <v>96</v>
      </c>
      <c r="T72" s="36" t="s">
        <v>74</v>
      </c>
    </row>
    <row r="73" ht="27" spans="1:20">
      <c r="A73" s="41">
        <v>48</v>
      </c>
      <c r="B73" s="33"/>
      <c r="C73" s="35"/>
      <c r="D73" s="42" t="s">
        <v>153</v>
      </c>
      <c r="E73" s="34">
        <v>1</v>
      </c>
      <c r="F73" s="41"/>
      <c r="G73" s="48"/>
      <c r="H73" s="41" t="s">
        <v>72</v>
      </c>
      <c r="I73" s="34">
        <v>1</v>
      </c>
      <c r="J73" s="48"/>
      <c r="K73" s="40"/>
      <c r="L73" s="41" t="s">
        <v>72</v>
      </c>
      <c r="M73" s="35">
        <f t="shared" si="9"/>
        <v>1</v>
      </c>
      <c r="N73" s="41" t="s">
        <v>73</v>
      </c>
      <c r="O73" s="33">
        <v>1</v>
      </c>
      <c r="P73" s="41">
        <v>2</v>
      </c>
      <c r="Q73" s="41">
        <v>32</v>
      </c>
      <c r="R73" s="33">
        <f t="shared" si="10"/>
        <v>64</v>
      </c>
      <c r="S73" s="35">
        <f t="shared" si="11"/>
        <v>64</v>
      </c>
      <c r="T73" s="36" t="s">
        <v>74</v>
      </c>
    </row>
    <row r="74" ht="67.5" spans="1:20">
      <c r="A74" s="41">
        <v>49</v>
      </c>
      <c r="B74" s="33"/>
      <c r="C74" s="33" t="s">
        <v>154</v>
      </c>
      <c r="D74" s="39" t="s">
        <v>155</v>
      </c>
      <c r="E74" s="34">
        <v>2</v>
      </c>
      <c r="F74" s="41" t="s">
        <v>72</v>
      </c>
      <c r="G74" s="41"/>
      <c r="H74" s="40"/>
      <c r="I74" s="34">
        <v>1</v>
      </c>
      <c r="J74" s="40"/>
      <c r="K74" s="40"/>
      <c r="L74" s="41" t="s">
        <v>72</v>
      </c>
      <c r="M74" s="35">
        <f t="shared" si="9"/>
        <v>2</v>
      </c>
      <c r="N74" s="41" t="s">
        <v>73</v>
      </c>
      <c r="O74" s="33">
        <v>1</v>
      </c>
      <c r="P74" s="41">
        <v>4</v>
      </c>
      <c r="Q74" s="41">
        <v>11</v>
      </c>
      <c r="R74" s="33">
        <f t="shared" si="10"/>
        <v>44</v>
      </c>
      <c r="S74" s="35">
        <f t="shared" si="11"/>
        <v>88</v>
      </c>
      <c r="T74" s="36" t="s">
        <v>74</v>
      </c>
    </row>
    <row r="75" ht="40.5" spans="1:20">
      <c r="A75" s="41">
        <v>50</v>
      </c>
      <c r="B75" s="33"/>
      <c r="C75" s="33" t="s">
        <v>156</v>
      </c>
      <c r="D75" s="43" t="s">
        <v>157</v>
      </c>
      <c r="E75" s="34">
        <v>1</v>
      </c>
      <c r="F75" s="40"/>
      <c r="G75" s="40"/>
      <c r="H75" s="41" t="s">
        <v>72</v>
      </c>
      <c r="I75" s="45">
        <v>1</v>
      </c>
      <c r="J75" s="41"/>
      <c r="K75" s="40"/>
      <c r="L75" s="41" t="s">
        <v>72</v>
      </c>
      <c r="M75" s="35">
        <f t="shared" si="9"/>
        <v>1</v>
      </c>
      <c r="N75" s="41" t="s">
        <v>73</v>
      </c>
      <c r="O75" s="33">
        <v>1</v>
      </c>
      <c r="P75" s="41">
        <v>2</v>
      </c>
      <c r="Q75" s="41">
        <v>56</v>
      </c>
      <c r="R75" s="33">
        <f t="shared" si="10"/>
        <v>112</v>
      </c>
      <c r="S75" s="35">
        <f t="shared" si="11"/>
        <v>112</v>
      </c>
      <c r="T75" s="36" t="s">
        <v>74</v>
      </c>
    </row>
    <row r="76" ht="27" spans="1:20">
      <c r="A76" s="41">
        <v>51</v>
      </c>
      <c r="B76" s="33"/>
      <c r="C76" s="33" t="s">
        <v>158</v>
      </c>
      <c r="D76" s="42" t="s">
        <v>159</v>
      </c>
      <c r="E76" s="34">
        <v>1</v>
      </c>
      <c r="F76" s="41"/>
      <c r="G76" s="41"/>
      <c r="H76" s="41" t="s">
        <v>72</v>
      </c>
      <c r="I76" s="34">
        <v>1</v>
      </c>
      <c r="J76" s="40"/>
      <c r="K76" s="48"/>
      <c r="L76" s="41" t="s">
        <v>72</v>
      </c>
      <c r="M76" s="35">
        <f t="shared" si="9"/>
        <v>1</v>
      </c>
      <c r="N76" s="41" t="s">
        <v>73</v>
      </c>
      <c r="O76" s="33">
        <v>1</v>
      </c>
      <c r="P76" s="41">
        <v>2</v>
      </c>
      <c r="Q76" s="41">
        <v>80</v>
      </c>
      <c r="R76" s="33">
        <f t="shared" si="10"/>
        <v>160</v>
      </c>
      <c r="S76" s="35">
        <f t="shared" si="11"/>
        <v>160</v>
      </c>
      <c r="T76" s="36" t="s">
        <v>74</v>
      </c>
    </row>
    <row r="77" ht="27" spans="1:20">
      <c r="A77" s="41">
        <v>52</v>
      </c>
      <c r="B77" s="33"/>
      <c r="C77" s="33" t="s">
        <v>160</v>
      </c>
      <c r="D77" s="42" t="s">
        <v>161</v>
      </c>
      <c r="E77" s="45">
        <v>1</v>
      </c>
      <c r="F77" s="48"/>
      <c r="G77" s="48"/>
      <c r="H77" s="41" t="s">
        <v>72</v>
      </c>
      <c r="I77" s="45">
        <v>1</v>
      </c>
      <c r="J77" s="48"/>
      <c r="K77" s="40"/>
      <c r="L77" s="41" t="s">
        <v>72</v>
      </c>
      <c r="M77" s="35">
        <f t="shared" si="9"/>
        <v>1</v>
      </c>
      <c r="N77" s="41" t="s">
        <v>114</v>
      </c>
      <c r="O77" s="33">
        <v>1</v>
      </c>
      <c r="P77" s="41">
        <v>2</v>
      </c>
      <c r="Q77" s="41">
        <v>8</v>
      </c>
      <c r="R77" s="33">
        <f t="shared" si="10"/>
        <v>16</v>
      </c>
      <c r="S77" s="35">
        <f t="shared" si="11"/>
        <v>16</v>
      </c>
      <c r="T77" s="36" t="s">
        <v>74</v>
      </c>
    </row>
    <row r="78" ht="27" spans="1:20">
      <c r="A78" s="41">
        <v>53</v>
      </c>
      <c r="B78" s="35" t="s">
        <v>162</v>
      </c>
      <c r="C78" s="35" t="s">
        <v>163</v>
      </c>
      <c r="D78" s="43" t="s">
        <v>164</v>
      </c>
      <c r="E78" s="34">
        <v>1</v>
      </c>
      <c r="F78" s="44"/>
      <c r="G78" s="41"/>
      <c r="H78" s="41" t="s">
        <v>72</v>
      </c>
      <c r="I78" s="34">
        <v>1</v>
      </c>
      <c r="J78" s="41"/>
      <c r="K78" s="41"/>
      <c r="L78" s="41" t="s">
        <v>72</v>
      </c>
      <c r="M78" s="35">
        <f t="shared" si="9"/>
        <v>1</v>
      </c>
      <c r="N78" s="41" t="s">
        <v>73</v>
      </c>
      <c r="O78" s="41">
        <v>1</v>
      </c>
      <c r="P78" s="41">
        <v>1</v>
      </c>
      <c r="Q78" s="41">
        <v>5</v>
      </c>
      <c r="R78" s="33">
        <f t="shared" si="10"/>
        <v>5</v>
      </c>
      <c r="S78" s="35">
        <f t="shared" si="11"/>
        <v>5</v>
      </c>
      <c r="T78" s="41" t="s">
        <v>88</v>
      </c>
    </row>
    <row r="79" spans="1:20">
      <c r="A79" s="41">
        <v>54</v>
      </c>
      <c r="B79" s="35"/>
      <c r="C79" s="35" t="s">
        <v>165</v>
      </c>
      <c r="D79" s="43" t="s">
        <v>166</v>
      </c>
      <c r="E79" s="34">
        <v>1</v>
      </c>
      <c r="F79" s="44"/>
      <c r="G79" s="41"/>
      <c r="H79" s="41" t="s">
        <v>72</v>
      </c>
      <c r="I79" s="34">
        <v>1</v>
      </c>
      <c r="J79" s="41"/>
      <c r="K79" s="41"/>
      <c r="L79" s="41" t="s">
        <v>72</v>
      </c>
      <c r="M79" s="35">
        <f t="shared" si="9"/>
        <v>1</v>
      </c>
      <c r="N79" s="41" t="s">
        <v>73</v>
      </c>
      <c r="O79" s="41">
        <v>1</v>
      </c>
      <c r="P79" s="41">
        <v>1</v>
      </c>
      <c r="Q79" s="41">
        <v>15</v>
      </c>
      <c r="R79" s="33">
        <f t="shared" si="10"/>
        <v>15</v>
      </c>
      <c r="S79" s="35">
        <f t="shared" si="11"/>
        <v>15</v>
      </c>
      <c r="T79" s="41" t="s">
        <v>88</v>
      </c>
    </row>
    <row r="80" spans="1:20">
      <c r="A80" s="41">
        <v>55</v>
      </c>
      <c r="B80" s="35"/>
      <c r="C80" s="35"/>
      <c r="D80" s="39" t="s">
        <v>167</v>
      </c>
      <c r="E80" s="34">
        <v>1.5</v>
      </c>
      <c r="F80" s="41"/>
      <c r="G80" s="41" t="s">
        <v>72</v>
      </c>
      <c r="H80" s="41"/>
      <c r="I80" s="45">
        <v>1.5</v>
      </c>
      <c r="J80" s="41"/>
      <c r="K80" s="41" t="s">
        <v>72</v>
      </c>
      <c r="L80" s="41"/>
      <c r="M80" s="35">
        <f t="shared" si="9"/>
        <v>2.25</v>
      </c>
      <c r="N80" s="41" t="s">
        <v>73</v>
      </c>
      <c r="O80" s="41">
        <v>1</v>
      </c>
      <c r="P80" s="41">
        <v>2</v>
      </c>
      <c r="Q80" s="41">
        <v>15</v>
      </c>
      <c r="R80" s="33">
        <f t="shared" si="10"/>
        <v>30</v>
      </c>
      <c r="S80" s="35">
        <f t="shared" si="11"/>
        <v>67.5</v>
      </c>
      <c r="T80" s="41" t="s">
        <v>88</v>
      </c>
    </row>
    <row r="81" ht="27" spans="1:20">
      <c r="A81" s="41">
        <v>56</v>
      </c>
      <c r="B81" s="35"/>
      <c r="C81" s="35"/>
      <c r="D81" s="39" t="s">
        <v>168</v>
      </c>
      <c r="E81" s="34">
        <v>1.5</v>
      </c>
      <c r="F81" s="41"/>
      <c r="G81" s="41" t="s">
        <v>72</v>
      </c>
      <c r="H81" s="41"/>
      <c r="I81" s="34">
        <v>1</v>
      </c>
      <c r="J81" s="41"/>
      <c r="K81" s="40"/>
      <c r="L81" s="41" t="s">
        <v>72</v>
      </c>
      <c r="M81" s="35">
        <f t="shared" si="9"/>
        <v>1.5</v>
      </c>
      <c r="N81" s="41" t="s">
        <v>73</v>
      </c>
      <c r="O81" s="41">
        <v>1</v>
      </c>
      <c r="P81" s="41">
        <v>1</v>
      </c>
      <c r="Q81" s="41">
        <v>15</v>
      </c>
      <c r="R81" s="33">
        <f t="shared" si="10"/>
        <v>15</v>
      </c>
      <c r="S81" s="35">
        <f t="shared" si="11"/>
        <v>22.5</v>
      </c>
      <c r="T81" s="41" t="s">
        <v>88</v>
      </c>
    </row>
    <row r="82" ht="27" spans="1:20">
      <c r="A82" s="41">
        <v>57</v>
      </c>
      <c r="B82" s="35"/>
      <c r="C82" s="44" t="s">
        <v>169</v>
      </c>
      <c r="D82" s="43" t="s">
        <v>170</v>
      </c>
      <c r="E82" s="34">
        <v>1.5</v>
      </c>
      <c r="F82" s="41"/>
      <c r="G82" s="41" t="s">
        <v>72</v>
      </c>
      <c r="H82" s="41"/>
      <c r="I82" s="45">
        <v>1.5</v>
      </c>
      <c r="J82" s="41"/>
      <c r="K82" s="41" t="s">
        <v>72</v>
      </c>
      <c r="L82" s="41"/>
      <c r="M82" s="35">
        <f t="shared" si="9"/>
        <v>2.25</v>
      </c>
      <c r="N82" s="41" t="s">
        <v>73</v>
      </c>
      <c r="O82" s="41">
        <v>1</v>
      </c>
      <c r="P82" s="41">
        <v>1</v>
      </c>
      <c r="Q82" s="41">
        <v>15</v>
      </c>
      <c r="R82" s="33">
        <f t="shared" si="10"/>
        <v>15</v>
      </c>
      <c r="S82" s="35">
        <f t="shared" si="11"/>
        <v>33.75</v>
      </c>
      <c r="T82" s="41" t="s">
        <v>88</v>
      </c>
    </row>
    <row r="83" spans="1:20">
      <c r="A83" s="41">
        <v>58</v>
      </c>
      <c r="B83" s="35"/>
      <c r="C83" s="44"/>
      <c r="D83" s="43" t="s">
        <v>171</v>
      </c>
      <c r="E83" s="34">
        <v>1</v>
      </c>
      <c r="F83" s="41"/>
      <c r="G83" s="41"/>
      <c r="H83" s="41" t="s">
        <v>72</v>
      </c>
      <c r="I83" s="34">
        <v>1</v>
      </c>
      <c r="J83" s="41"/>
      <c r="K83" s="41"/>
      <c r="L83" s="41" t="s">
        <v>72</v>
      </c>
      <c r="M83" s="35">
        <f t="shared" si="9"/>
        <v>1</v>
      </c>
      <c r="N83" s="41" t="s">
        <v>73</v>
      </c>
      <c r="O83" s="41">
        <v>1</v>
      </c>
      <c r="P83" s="41">
        <v>1</v>
      </c>
      <c r="Q83" s="41">
        <v>5</v>
      </c>
      <c r="R83" s="33">
        <f t="shared" si="10"/>
        <v>5</v>
      </c>
      <c r="S83" s="35">
        <f t="shared" si="11"/>
        <v>5</v>
      </c>
      <c r="T83" s="41" t="s">
        <v>88</v>
      </c>
    </row>
    <row r="84" ht="27" spans="1:20">
      <c r="A84" s="41">
        <v>59</v>
      </c>
      <c r="B84" s="35"/>
      <c r="C84" s="44"/>
      <c r="D84" s="43" t="s">
        <v>172</v>
      </c>
      <c r="E84" s="34">
        <v>2</v>
      </c>
      <c r="F84" s="41" t="s">
        <v>72</v>
      </c>
      <c r="G84" s="40"/>
      <c r="H84" s="40"/>
      <c r="I84" s="34">
        <v>2</v>
      </c>
      <c r="J84" s="41" t="s">
        <v>72</v>
      </c>
      <c r="K84" s="41"/>
      <c r="L84" s="40"/>
      <c r="M84" s="35">
        <f t="shared" si="9"/>
        <v>4</v>
      </c>
      <c r="N84" s="41" t="s">
        <v>73</v>
      </c>
      <c r="O84" s="41">
        <v>1</v>
      </c>
      <c r="P84" s="41">
        <v>1</v>
      </c>
      <c r="Q84" s="41">
        <v>30</v>
      </c>
      <c r="R84" s="33">
        <f t="shared" si="10"/>
        <v>30</v>
      </c>
      <c r="S84" s="35">
        <f t="shared" si="11"/>
        <v>120</v>
      </c>
      <c r="T84" s="41" t="s">
        <v>88</v>
      </c>
    </row>
    <row r="85" ht="27" spans="1:20">
      <c r="A85" s="41">
        <v>60</v>
      </c>
      <c r="B85" s="35"/>
      <c r="C85" s="44"/>
      <c r="D85" s="43" t="s">
        <v>173</v>
      </c>
      <c r="E85" s="34">
        <v>1.5</v>
      </c>
      <c r="F85" s="41"/>
      <c r="G85" s="41" t="s">
        <v>72</v>
      </c>
      <c r="H85" s="40"/>
      <c r="I85" s="34">
        <v>1.5</v>
      </c>
      <c r="J85" s="41"/>
      <c r="K85" s="41" t="s">
        <v>72</v>
      </c>
      <c r="L85" s="40"/>
      <c r="M85" s="35">
        <f t="shared" si="9"/>
        <v>2.25</v>
      </c>
      <c r="N85" s="41" t="s">
        <v>73</v>
      </c>
      <c r="O85" s="41">
        <v>1</v>
      </c>
      <c r="P85" s="41">
        <v>1</v>
      </c>
      <c r="Q85" s="41">
        <v>40</v>
      </c>
      <c r="R85" s="33">
        <f t="shared" si="10"/>
        <v>40</v>
      </c>
      <c r="S85" s="35">
        <f t="shared" si="11"/>
        <v>90</v>
      </c>
      <c r="T85" s="41" t="s">
        <v>88</v>
      </c>
    </row>
    <row r="86" spans="1:20">
      <c r="A86" s="41">
        <v>61</v>
      </c>
      <c r="B86" s="35"/>
      <c r="C86" s="44"/>
      <c r="D86" s="43" t="s">
        <v>174</v>
      </c>
      <c r="E86" s="34">
        <v>1</v>
      </c>
      <c r="F86" s="41"/>
      <c r="G86" s="41"/>
      <c r="H86" s="41" t="s">
        <v>72</v>
      </c>
      <c r="I86" s="34">
        <v>1</v>
      </c>
      <c r="J86" s="41"/>
      <c r="K86" s="40"/>
      <c r="L86" s="41" t="s">
        <v>72</v>
      </c>
      <c r="M86" s="35">
        <f t="shared" si="9"/>
        <v>1</v>
      </c>
      <c r="N86" s="41" t="s">
        <v>73</v>
      </c>
      <c r="O86" s="41">
        <v>1</v>
      </c>
      <c r="P86" s="41">
        <v>1</v>
      </c>
      <c r="Q86" s="41">
        <v>15</v>
      </c>
      <c r="R86" s="33">
        <f t="shared" si="10"/>
        <v>15</v>
      </c>
      <c r="S86" s="35">
        <f t="shared" si="11"/>
        <v>15</v>
      </c>
      <c r="T86" s="41" t="s">
        <v>88</v>
      </c>
    </row>
    <row r="87" spans="1:20">
      <c r="A87" s="41">
        <v>62</v>
      </c>
      <c r="B87" s="35"/>
      <c r="C87" s="44"/>
      <c r="D87" s="43" t="s">
        <v>175</v>
      </c>
      <c r="E87" s="34">
        <v>1.5</v>
      </c>
      <c r="F87" s="41"/>
      <c r="G87" s="41" t="s">
        <v>72</v>
      </c>
      <c r="H87" s="41"/>
      <c r="I87" s="45">
        <v>2</v>
      </c>
      <c r="J87" s="41" t="s">
        <v>72</v>
      </c>
      <c r="K87" s="40"/>
      <c r="L87" s="41"/>
      <c r="M87" s="35">
        <f t="shared" si="9"/>
        <v>3</v>
      </c>
      <c r="N87" s="41" t="s">
        <v>73</v>
      </c>
      <c r="O87" s="41">
        <v>1</v>
      </c>
      <c r="P87" s="41">
        <v>2</v>
      </c>
      <c r="Q87" s="41">
        <v>15</v>
      </c>
      <c r="R87" s="33">
        <f t="shared" si="10"/>
        <v>30</v>
      </c>
      <c r="S87" s="35">
        <f t="shared" si="11"/>
        <v>90</v>
      </c>
      <c r="T87" s="41" t="s">
        <v>88</v>
      </c>
    </row>
    <row r="88" ht="27" spans="1:20">
      <c r="A88" s="41">
        <v>63</v>
      </c>
      <c r="B88" s="35"/>
      <c r="C88" s="44"/>
      <c r="D88" s="43" t="s">
        <v>176</v>
      </c>
      <c r="E88" s="34">
        <v>1</v>
      </c>
      <c r="F88" s="41"/>
      <c r="G88" s="41"/>
      <c r="H88" s="41" t="s">
        <v>72</v>
      </c>
      <c r="I88" s="34">
        <v>1</v>
      </c>
      <c r="J88" s="41"/>
      <c r="K88" s="41"/>
      <c r="L88" s="41" t="s">
        <v>72</v>
      </c>
      <c r="M88" s="35">
        <f t="shared" si="9"/>
        <v>1</v>
      </c>
      <c r="N88" s="41" t="s">
        <v>73</v>
      </c>
      <c r="O88" s="41">
        <v>1</v>
      </c>
      <c r="P88" s="41">
        <v>1</v>
      </c>
      <c r="Q88" s="41">
        <v>10</v>
      </c>
      <c r="R88" s="33">
        <f t="shared" si="10"/>
        <v>10</v>
      </c>
      <c r="S88" s="35">
        <f t="shared" si="11"/>
        <v>10</v>
      </c>
      <c r="T88" s="41" t="s">
        <v>88</v>
      </c>
    </row>
    <row r="89" ht="27" spans="1:20">
      <c r="A89" s="41">
        <v>64</v>
      </c>
      <c r="B89" s="35"/>
      <c r="C89" s="35" t="s">
        <v>177</v>
      </c>
      <c r="D89" s="39" t="s">
        <v>178</v>
      </c>
      <c r="E89" s="34">
        <v>1</v>
      </c>
      <c r="F89" s="41"/>
      <c r="G89" s="40"/>
      <c r="H89" s="41" t="s">
        <v>72</v>
      </c>
      <c r="I89" s="34">
        <v>1</v>
      </c>
      <c r="J89" s="41"/>
      <c r="K89" s="40"/>
      <c r="L89" s="41" t="s">
        <v>72</v>
      </c>
      <c r="M89" s="35">
        <f t="shared" ref="M89:M116" si="12">E89*I89</f>
        <v>1</v>
      </c>
      <c r="N89" s="41" t="s">
        <v>73</v>
      </c>
      <c r="O89" s="41">
        <v>1</v>
      </c>
      <c r="P89" s="41">
        <v>20</v>
      </c>
      <c r="Q89" s="41">
        <v>20</v>
      </c>
      <c r="R89" s="33">
        <f t="shared" ref="R89:R116" si="13">O89*P89*Q89</f>
        <v>400</v>
      </c>
      <c r="S89" s="35">
        <f t="shared" ref="S89:S116" si="14">R89*M89</f>
        <v>400</v>
      </c>
      <c r="T89" s="41" t="s">
        <v>179</v>
      </c>
    </row>
    <row r="90" spans="1:20">
      <c r="A90" s="41">
        <v>65</v>
      </c>
      <c r="B90" s="35"/>
      <c r="C90" s="35"/>
      <c r="D90" s="39" t="s">
        <v>180</v>
      </c>
      <c r="E90" s="34">
        <v>1.5</v>
      </c>
      <c r="F90" s="41"/>
      <c r="G90" s="41" t="s">
        <v>72</v>
      </c>
      <c r="H90" s="40"/>
      <c r="I90" s="34">
        <v>1.5</v>
      </c>
      <c r="J90" s="41"/>
      <c r="K90" s="41" t="s">
        <v>72</v>
      </c>
      <c r="L90" s="40"/>
      <c r="M90" s="35">
        <f t="shared" si="12"/>
        <v>2.25</v>
      </c>
      <c r="N90" s="41" t="s">
        <v>73</v>
      </c>
      <c r="O90" s="41">
        <v>1</v>
      </c>
      <c r="P90" s="41">
        <v>4</v>
      </c>
      <c r="Q90" s="41">
        <v>20</v>
      </c>
      <c r="R90" s="33">
        <f t="shared" si="13"/>
        <v>80</v>
      </c>
      <c r="S90" s="35">
        <f t="shared" si="14"/>
        <v>180</v>
      </c>
      <c r="T90" s="41" t="s">
        <v>179</v>
      </c>
    </row>
    <row r="91" spans="1:20">
      <c r="A91" s="41">
        <v>66</v>
      </c>
      <c r="B91" s="35"/>
      <c r="C91" s="35"/>
      <c r="D91" s="39" t="s">
        <v>181</v>
      </c>
      <c r="E91" s="34">
        <v>1</v>
      </c>
      <c r="F91" s="41"/>
      <c r="G91" s="41"/>
      <c r="H91" s="41" t="s">
        <v>72</v>
      </c>
      <c r="I91" s="34">
        <v>1</v>
      </c>
      <c r="J91" s="41"/>
      <c r="K91" s="41"/>
      <c r="L91" s="41" t="s">
        <v>72</v>
      </c>
      <c r="M91" s="35">
        <f t="shared" si="12"/>
        <v>1</v>
      </c>
      <c r="N91" s="41" t="s">
        <v>73</v>
      </c>
      <c r="O91" s="41">
        <v>1</v>
      </c>
      <c r="P91" s="41">
        <v>10</v>
      </c>
      <c r="Q91" s="41">
        <v>10</v>
      </c>
      <c r="R91" s="33">
        <f t="shared" si="13"/>
        <v>100</v>
      </c>
      <c r="S91" s="35">
        <f t="shared" si="14"/>
        <v>100</v>
      </c>
      <c r="T91" s="41" t="s">
        <v>179</v>
      </c>
    </row>
    <row r="92" ht="27" spans="1:20">
      <c r="A92" s="41">
        <v>67</v>
      </c>
      <c r="B92" s="35"/>
      <c r="C92" s="35" t="s">
        <v>182</v>
      </c>
      <c r="D92" s="39" t="s">
        <v>183</v>
      </c>
      <c r="E92" s="34">
        <v>1</v>
      </c>
      <c r="F92" s="41"/>
      <c r="G92" s="41"/>
      <c r="H92" s="41" t="s">
        <v>72</v>
      </c>
      <c r="I92" s="34">
        <v>1</v>
      </c>
      <c r="J92" s="41"/>
      <c r="K92" s="41"/>
      <c r="L92" s="41" t="s">
        <v>72</v>
      </c>
      <c r="M92" s="35">
        <f t="shared" si="12"/>
        <v>1</v>
      </c>
      <c r="N92" s="41" t="s">
        <v>73</v>
      </c>
      <c r="O92" s="41">
        <v>1</v>
      </c>
      <c r="P92" s="41">
        <v>8</v>
      </c>
      <c r="Q92" s="41">
        <v>10</v>
      </c>
      <c r="R92" s="33">
        <f t="shared" si="13"/>
        <v>80</v>
      </c>
      <c r="S92" s="35">
        <f t="shared" si="14"/>
        <v>80</v>
      </c>
      <c r="T92" s="41" t="s">
        <v>179</v>
      </c>
    </row>
    <row r="93" ht="27" spans="1:20">
      <c r="A93" s="41">
        <v>68</v>
      </c>
      <c r="B93" s="35"/>
      <c r="C93" s="35" t="s">
        <v>184</v>
      </c>
      <c r="D93" s="39" t="s">
        <v>185</v>
      </c>
      <c r="E93" s="34">
        <v>1</v>
      </c>
      <c r="F93" s="41"/>
      <c r="G93" s="41"/>
      <c r="H93" s="41" t="s">
        <v>72</v>
      </c>
      <c r="I93" s="34">
        <v>1</v>
      </c>
      <c r="J93" s="41"/>
      <c r="K93" s="41"/>
      <c r="L93" s="41" t="s">
        <v>72</v>
      </c>
      <c r="M93" s="35">
        <f t="shared" si="12"/>
        <v>1</v>
      </c>
      <c r="N93" s="41" t="s">
        <v>73</v>
      </c>
      <c r="O93" s="41">
        <v>1</v>
      </c>
      <c r="P93" s="41">
        <v>1</v>
      </c>
      <c r="Q93" s="41">
        <v>20</v>
      </c>
      <c r="R93" s="33">
        <f t="shared" si="13"/>
        <v>20</v>
      </c>
      <c r="S93" s="35">
        <f t="shared" si="14"/>
        <v>20</v>
      </c>
      <c r="T93" s="41" t="s">
        <v>179</v>
      </c>
    </row>
    <row r="94" ht="27" spans="1:20">
      <c r="A94" s="41">
        <v>69</v>
      </c>
      <c r="B94" s="35"/>
      <c r="C94" s="35"/>
      <c r="D94" s="39" t="s">
        <v>186</v>
      </c>
      <c r="E94" s="34">
        <v>1.5</v>
      </c>
      <c r="F94" s="41"/>
      <c r="G94" s="41" t="s">
        <v>72</v>
      </c>
      <c r="H94" s="40"/>
      <c r="I94" s="34">
        <v>1.5</v>
      </c>
      <c r="J94" s="41"/>
      <c r="K94" s="41" t="s">
        <v>72</v>
      </c>
      <c r="L94" s="40"/>
      <c r="M94" s="35">
        <f t="shared" si="12"/>
        <v>2.25</v>
      </c>
      <c r="N94" s="41" t="s">
        <v>73</v>
      </c>
      <c r="O94" s="41">
        <v>1</v>
      </c>
      <c r="P94" s="41">
        <v>1</v>
      </c>
      <c r="Q94" s="41">
        <v>15</v>
      </c>
      <c r="R94" s="33">
        <f t="shared" si="13"/>
        <v>15</v>
      </c>
      <c r="S94" s="35">
        <f t="shared" si="14"/>
        <v>33.75</v>
      </c>
      <c r="T94" s="41" t="s">
        <v>179</v>
      </c>
    </row>
    <row r="95" spans="1:20">
      <c r="A95" s="41">
        <v>70</v>
      </c>
      <c r="B95" s="35"/>
      <c r="C95" s="35"/>
      <c r="D95" s="39" t="s">
        <v>187</v>
      </c>
      <c r="E95" s="34">
        <v>1</v>
      </c>
      <c r="F95" s="41"/>
      <c r="G95" s="41"/>
      <c r="H95" s="41" t="s">
        <v>72</v>
      </c>
      <c r="I95" s="34">
        <v>1</v>
      </c>
      <c r="J95" s="41"/>
      <c r="K95" s="41"/>
      <c r="L95" s="41" t="s">
        <v>72</v>
      </c>
      <c r="M95" s="35">
        <f t="shared" si="12"/>
        <v>1</v>
      </c>
      <c r="N95" s="41" t="s">
        <v>73</v>
      </c>
      <c r="O95" s="41">
        <v>1</v>
      </c>
      <c r="P95" s="41">
        <v>1</v>
      </c>
      <c r="Q95" s="41">
        <v>10</v>
      </c>
      <c r="R95" s="33">
        <f t="shared" si="13"/>
        <v>10</v>
      </c>
      <c r="S95" s="35">
        <f t="shared" si="14"/>
        <v>10</v>
      </c>
      <c r="T95" s="41" t="s">
        <v>179</v>
      </c>
    </row>
    <row r="96" spans="1:20">
      <c r="A96" s="41">
        <v>71</v>
      </c>
      <c r="B96" s="35"/>
      <c r="C96" s="35" t="s">
        <v>188</v>
      </c>
      <c r="D96" s="43" t="s">
        <v>189</v>
      </c>
      <c r="E96" s="34">
        <v>2</v>
      </c>
      <c r="F96" s="41" t="s">
        <v>72</v>
      </c>
      <c r="G96" s="40"/>
      <c r="H96" s="41"/>
      <c r="I96" s="34">
        <v>1.5</v>
      </c>
      <c r="J96" s="41"/>
      <c r="K96" s="41" t="s">
        <v>72</v>
      </c>
      <c r="L96" s="40"/>
      <c r="M96" s="35">
        <f t="shared" si="12"/>
        <v>3</v>
      </c>
      <c r="N96" s="41" t="s">
        <v>73</v>
      </c>
      <c r="O96" s="41">
        <v>1</v>
      </c>
      <c r="P96" s="41">
        <v>2</v>
      </c>
      <c r="Q96" s="41">
        <v>15</v>
      </c>
      <c r="R96" s="33">
        <f t="shared" si="13"/>
        <v>30</v>
      </c>
      <c r="S96" s="35">
        <f t="shared" si="14"/>
        <v>90</v>
      </c>
      <c r="T96" s="41" t="s">
        <v>88</v>
      </c>
    </row>
    <row r="97" spans="1:20">
      <c r="A97" s="41">
        <v>72</v>
      </c>
      <c r="B97" s="35"/>
      <c r="C97" s="35" t="s">
        <v>190</v>
      </c>
      <c r="D97" s="39" t="s">
        <v>191</v>
      </c>
      <c r="E97" s="34">
        <v>1</v>
      </c>
      <c r="F97" s="41"/>
      <c r="G97" s="41"/>
      <c r="H97" s="41" t="s">
        <v>72</v>
      </c>
      <c r="I97" s="34">
        <v>1</v>
      </c>
      <c r="J97" s="41"/>
      <c r="K97" s="41"/>
      <c r="L97" s="41" t="s">
        <v>72</v>
      </c>
      <c r="M97" s="35">
        <f t="shared" si="12"/>
        <v>1</v>
      </c>
      <c r="N97" s="41" t="s">
        <v>73</v>
      </c>
      <c r="O97" s="41">
        <v>1</v>
      </c>
      <c r="P97" s="41">
        <v>1</v>
      </c>
      <c r="Q97" s="41">
        <v>10</v>
      </c>
      <c r="R97" s="33">
        <f t="shared" si="13"/>
        <v>10</v>
      </c>
      <c r="S97" s="35">
        <f t="shared" si="14"/>
        <v>10</v>
      </c>
      <c r="T97" s="41" t="s">
        <v>88</v>
      </c>
    </row>
    <row r="98" spans="1:20">
      <c r="A98" s="41">
        <v>73</v>
      </c>
      <c r="B98" s="35"/>
      <c r="C98" s="35"/>
      <c r="D98" s="39" t="s">
        <v>192</v>
      </c>
      <c r="E98" s="34">
        <v>1</v>
      </c>
      <c r="F98" s="41"/>
      <c r="G98" s="41"/>
      <c r="H98" s="41" t="s">
        <v>72</v>
      </c>
      <c r="I98" s="34">
        <v>1</v>
      </c>
      <c r="J98" s="41"/>
      <c r="K98" s="41"/>
      <c r="L98" s="41" t="s">
        <v>72</v>
      </c>
      <c r="M98" s="35">
        <f t="shared" si="12"/>
        <v>1</v>
      </c>
      <c r="N98" s="41" t="s">
        <v>73</v>
      </c>
      <c r="O98" s="41">
        <v>1</v>
      </c>
      <c r="P98" s="41">
        <v>1</v>
      </c>
      <c r="Q98" s="41">
        <v>5</v>
      </c>
      <c r="R98" s="33">
        <f t="shared" si="13"/>
        <v>5</v>
      </c>
      <c r="S98" s="35">
        <f t="shared" si="14"/>
        <v>5</v>
      </c>
      <c r="T98" s="41" t="s">
        <v>88</v>
      </c>
    </row>
    <row r="99" ht="40.5" spans="1:20">
      <c r="A99" s="41">
        <v>74</v>
      </c>
      <c r="B99" s="35"/>
      <c r="C99" s="35" t="s">
        <v>193</v>
      </c>
      <c r="D99" s="39" t="s">
        <v>194</v>
      </c>
      <c r="E99" s="34">
        <v>1.5</v>
      </c>
      <c r="F99" s="41"/>
      <c r="G99" s="41" t="s">
        <v>72</v>
      </c>
      <c r="H99" s="40"/>
      <c r="I99" s="34">
        <v>1</v>
      </c>
      <c r="J99" s="41"/>
      <c r="K99" s="41"/>
      <c r="L99" s="41" t="s">
        <v>72</v>
      </c>
      <c r="M99" s="35">
        <f t="shared" si="12"/>
        <v>1.5</v>
      </c>
      <c r="N99" s="41" t="s">
        <v>73</v>
      </c>
      <c r="O99" s="41">
        <v>1</v>
      </c>
      <c r="P99" s="41">
        <v>5</v>
      </c>
      <c r="Q99" s="41">
        <v>10</v>
      </c>
      <c r="R99" s="33">
        <f t="shared" si="13"/>
        <v>50</v>
      </c>
      <c r="S99" s="35">
        <f t="shared" si="14"/>
        <v>75</v>
      </c>
      <c r="T99" s="41" t="s">
        <v>88</v>
      </c>
    </row>
    <row r="100" ht="27" spans="1:20">
      <c r="A100" s="41">
        <v>75</v>
      </c>
      <c r="B100" s="35"/>
      <c r="C100" s="35"/>
      <c r="D100" s="43" t="s">
        <v>195</v>
      </c>
      <c r="E100" s="34">
        <v>1</v>
      </c>
      <c r="F100" s="41"/>
      <c r="G100" s="41"/>
      <c r="H100" s="41" t="s">
        <v>72</v>
      </c>
      <c r="I100" s="34">
        <v>1</v>
      </c>
      <c r="J100" s="41"/>
      <c r="K100" s="41"/>
      <c r="L100" s="41" t="s">
        <v>72</v>
      </c>
      <c r="M100" s="35">
        <f t="shared" si="12"/>
        <v>1</v>
      </c>
      <c r="N100" s="41" t="s">
        <v>73</v>
      </c>
      <c r="O100" s="41">
        <v>1</v>
      </c>
      <c r="P100" s="41">
        <v>1</v>
      </c>
      <c r="Q100" s="41">
        <v>15</v>
      </c>
      <c r="R100" s="33">
        <f t="shared" si="13"/>
        <v>15</v>
      </c>
      <c r="S100" s="35">
        <f t="shared" si="14"/>
        <v>15</v>
      </c>
      <c r="T100" s="41" t="s">
        <v>88</v>
      </c>
    </row>
    <row r="101" spans="1:20">
      <c r="A101" s="41">
        <v>76</v>
      </c>
      <c r="B101" s="35"/>
      <c r="C101" s="35"/>
      <c r="D101" s="43" t="s">
        <v>196</v>
      </c>
      <c r="E101" s="34">
        <v>1.5</v>
      </c>
      <c r="F101" s="41"/>
      <c r="G101" s="41" t="s">
        <v>72</v>
      </c>
      <c r="H101" s="40"/>
      <c r="I101" s="34">
        <v>1</v>
      </c>
      <c r="J101" s="41"/>
      <c r="K101" s="40"/>
      <c r="L101" s="41" t="s">
        <v>72</v>
      </c>
      <c r="M101" s="35">
        <f t="shared" si="12"/>
        <v>1.5</v>
      </c>
      <c r="N101" s="41" t="s">
        <v>73</v>
      </c>
      <c r="O101" s="41">
        <v>1</v>
      </c>
      <c r="P101" s="41">
        <v>1</v>
      </c>
      <c r="Q101" s="41">
        <v>15</v>
      </c>
      <c r="R101" s="33">
        <f t="shared" si="13"/>
        <v>15</v>
      </c>
      <c r="S101" s="35">
        <f t="shared" si="14"/>
        <v>22.5</v>
      </c>
      <c r="T101" s="41" t="s">
        <v>88</v>
      </c>
    </row>
    <row r="102" spans="1:20">
      <c r="A102" s="41">
        <v>77</v>
      </c>
      <c r="B102" s="35"/>
      <c r="C102" s="35" t="s">
        <v>197</v>
      </c>
      <c r="D102" s="43" t="s">
        <v>198</v>
      </c>
      <c r="E102" s="34">
        <v>1.5</v>
      </c>
      <c r="F102" s="40"/>
      <c r="G102" s="41" t="s">
        <v>72</v>
      </c>
      <c r="H102" s="40"/>
      <c r="I102" s="34">
        <v>1.5</v>
      </c>
      <c r="J102" s="41"/>
      <c r="K102" s="41" t="s">
        <v>72</v>
      </c>
      <c r="L102" s="40"/>
      <c r="M102" s="35">
        <f t="shared" si="12"/>
        <v>2.25</v>
      </c>
      <c r="N102" s="41" t="s">
        <v>73</v>
      </c>
      <c r="O102" s="41">
        <v>1</v>
      </c>
      <c r="P102" s="41">
        <v>1</v>
      </c>
      <c r="Q102" s="41">
        <v>30</v>
      </c>
      <c r="R102" s="33">
        <f t="shared" si="13"/>
        <v>30</v>
      </c>
      <c r="S102" s="35">
        <f t="shared" si="14"/>
        <v>67.5</v>
      </c>
      <c r="T102" s="41" t="s">
        <v>179</v>
      </c>
    </row>
    <row r="103" ht="27" spans="1:20">
      <c r="A103" s="41">
        <v>78</v>
      </c>
      <c r="B103" s="35"/>
      <c r="C103" s="35"/>
      <c r="D103" s="39" t="s">
        <v>199</v>
      </c>
      <c r="E103" s="34">
        <v>2</v>
      </c>
      <c r="F103" s="41" t="s">
        <v>72</v>
      </c>
      <c r="G103" s="40"/>
      <c r="H103" s="41"/>
      <c r="I103" s="34">
        <v>1.5</v>
      </c>
      <c r="J103" s="41"/>
      <c r="K103" s="41" t="s">
        <v>72</v>
      </c>
      <c r="L103" s="40"/>
      <c r="M103" s="35">
        <f t="shared" si="12"/>
        <v>3</v>
      </c>
      <c r="N103" s="41" t="s">
        <v>73</v>
      </c>
      <c r="O103" s="41">
        <v>1</v>
      </c>
      <c r="P103" s="41">
        <v>4</v>
      </c>
      <c r="Q103" s="41">
        <v>60</v>
      </c>
      <c r="R103" s="33">
        <f t="shared" si="13"/>
        <v>240</v>
      </c>
      <c r="S103" s="35">
        <f t="shared" si="14"/>
        <v>720</v>
      </c>
      <c r="T103" s="41" t="s">
        <v>179</v>
      </c>
    </row>
    <row r="104" ht="27" spans="1:20">
      <c r="A104" s="41">
        <v>79</v>
      </c>
      <c r="B104" s="35"/>
      <c r="C104" s="35" t="s">
        <v>200</v>
      </c>
      <c r="D104" s="39" t="s">
        <v>201</v>
      </c>
      <c r="E104" s="34">
        <v>1</v>
      </c>
      <c r="F104" s="41"/>
      <c r="G104" s="41"/>
      <c r="H104" s="41" t="s">
        <v>72</v>
      </c>
      <c r="I104" s="34">
        <v>1</v>
      </c>
      <c r="J104" s="41"/>
      <c r="K104" s="41"/>
      <c r="L104" s="41" t="s">
        <v>72</v>
      </c>
      <c r="M104" s="35">
        <f t="shared" si="12"/>
        <v>1</v>
      </c>
      <c r="N104" s="41" t="s">
        <v>73</v>
      </c>
      <c r="O104" s="41">
        <v>1</v>
      </c>
      <c r="P104" s="41">
        <v>1</v>
      </c>
      <c r="Q104" s="41">
        <v>20</v>
      </c>
      <c r="R104" s="33">
        <f t="shared" si="13"/>
        <v>20</v>
      </c>
      <c r="S104" s="35">
        <f t="shared" si="14"/>
        <v>20</v>
      </c>
      <c r="T104" s="41" t="s">
        <v>179</v>
      </c>
    </row>
    <row r="105" ht="27" spans="1:20">
      <c r="A105" s="41">
        <v>80</v>
      </c>
      <c r="B105" s="35"/>
      <c r="C105" s="35" t="s">
        <v>202</v>
      </c>
      <c r="D105" s="39" t="s">
        <v>201</v>
      </c>
      <c r="E105" s="34">
        <v>1</v>
      </c>
      <c r="F105" s="41"/>
      <c r="G105" s="41"/>
      <c r="H105" s="41" t="s">
        <v>72</v>
      </c>
      <c r="I105" s="34">
        <v>1</v>
      </c>
      <c r="J105" s="41"/>
      <c r="K105" s="41"/>
      <c r="L105" s="41" t="s">
        <v>72</v>
      </c>
      <c r="M105" s="35">
        <f t="shared" si="12"/>
        <v>1</v>
      </c>
      <c r="N105" s="41" t="s">
        <v>73</v>
      </c>
      <c r="O105" s="41">
        <v>1</v>
      </c>
      <c r="P105" s="41">
        <v>1</v>
      </c>
      <c r="Q105" s="41">
        <v>20</v>
      </c>
      <c r="R105" s="33">
        <f t="shared" si="13"/>
        <v>20</v>
      </c>
      <c r="S105" s="35">
        <f t="shared" si="14"/>
        <v>20</v>
      </c>
      <c r="T105" s="41" t="s">
        <v>179</v>
      </c>
    </row>
    <row r="106" spans="1:20">
      <c r="A106" s="41">
        <v>81</v>
      </c>
      <c r="B106" s="35"/>
      <c r="C106" s="35" t="s">
        <v>203</v>
      </c>
      <c r="D106" s="39" t="s">
        <v>204</v>
      </c>
      <c r="E106" s="34">
        <v>1.5</v>
      </c>
      <c r="F106" s="40"/>
      <c r="G106" s="41" t="s">
        <v>72</v>
      </c>
      <c r="H106" s="40"/>
      <c r="I106" s="45">
        <v>1.5</v>
      </c>
      <c r="J106" s="41"/>
      <c r="K106" s="41" t="s">
        <v>72</v>
      </c>
      <c r="L106" s="41" t="s">
        <v>87</v>
      </c>
      <c r="M106" s="35">
        <f t="shared" si="12"/>
        <v>2.25</v>
      </c>
      <c r="N106" s="41" t="s">
        <v>73</v>
      </c>
      <c r="O106" s="41">
        <v>1</v>
      </c>
      <c r="P106" s="41">
        <v>1</v>
      </c>
      <c r="Q106" s="41">
        <v>25</v>
      </c>
      <c r="R106" s="33">
        <f t="shared" si="13"/>
        <v>25</v>
      </c>
      <c r="S106" s="35">
        <f t="shared" si="14"/>
        <v>56.25</v>
      </c>
      <c r="T106" s="41" t="s">
        <v>205</v>
      </c>
    </row>
    <row r="107" spans="1:20">
      <c r="A107" s="41">
        <v>82</v>
      </c>
      <c r="B107" s="35"/>
      <c r="C107" s="35" t="s">
        <v>206</v>
      </c>
      <c r="D107" s="39" t="s">
        <v>207</v>
      </c>
      <c r="E107" s="34">
        <v>1</v>
      </c>
      <c r="F107" s="41"/>
      <c r="G107" s="40"/>
      <c r="H107" s="41" t="s">
        <v>72</v>
      </c>
      <c r="I107" s="34">
        <v>1</v>
      </c>
      <c r="J107" s="41"/>
      <c r="K107" s="40"/>
      <c r="L107" s="41" t="s">
        <v>72</v>
      </c>
      <c r="M107" s="35">
        <f t="shared" si="12"/>
        <v>1</v>
      </c>
      <c r="N107" s="41" t="s">
        <v>73</v>
      </c>
      <c r="O107" s="41">
        <v>1</v>
      </c>
      <c r="P107" s="41">
        <v>4</v>
      </c>
      <c r="Q107" s="41">
        <v>15</v>
      </c>
      <c r="R107" s="33">
        <f t="shared" si="13"/>
        <v>60</v>
      </c>
      <c r="S107" s="35">
        <f t="shared" si="14"/>
        <v>60</v>
      </c>
      <c r="T107" s="41" t="s">
        <v>179</v>
      </c>
    </row>
    <row r="108" spans="1:20">
      <c r="A108" s="41">
        <v>83</v>
      </c>
      <c r="B108" s="35"/>
      <c r="C108" s="35" t="s">
        <v>208</v>
      </c>
      <c r="D108" s="39" t="s">
        <v>209</v>
      </c>
      <c r="E108" s="34">
        <v>1</v>
      </c>
      <c r="F108" s="41"/>
      <c r="G108" s="41"/>
      <c r="H108" s="41" t="s">
        <v>72</v>
      </c>
      <c r="I108" s="34">
        <v>1</v>
      </c>
      <c r="J108" s="41"/>
      <c r="K108" s="41"/>
      <c r="L108" s="41" t="s">
        <v>72</v>
      </c>
      <c r="M108" s="35">
        <f t="shared" si="12"/>
        <v>1</v>
      </c>
      <c r="N108" s="41" t="s">
        <v>73</v>
      </c>
      <c r="O108" s="41">
        <v>1</v>
      </c>
      <c r="P108" s="41">
        <v>1</v>
      </c>
      <c r="Q108" s="41">
        <v>25</v>
      </c>
      <c r="R108" s="33">
        <f t="shared" si="13"/>
        <v>25</v>
      </c>
      <c r="S108" s="35">
        <f t="shared" si="14"/>
        <v>25</v>
      </c>
      <c r="T108" s="41" t="s">
        <v>179</v>
      </c>
    </row>
    <row r="109" spans="1:20">
      <c r="A109" s="41">
        <v>84</v>
      </c>
      <c r="B109" s="35"/>
      <c r="C109" s="35" t="s">
        <v>210</v>
      </c>
      <c r="D109" s="39" t="s">
        <v>211</v>
      </c>
      <c r="E109" s="34">
        <v>1</v>
      </c>
      <c r="F109" s="41"/>
      <c r="G109" s="40"/>
      <c r="H109" s="41" t="s">
        <v>72</v>
      </c>
      <c r="I109" s="45">
        <v>1.5</v>
      </c>
      <c r="J109" s="41"/>
      <c r="K109" s="41" t="s">
        <v>72</v>
      </c>
      <c r="L109" s="41"/>
      <c r="M109" s="35">
        <f t="shared" si="12"/>
        <v>1.5</v>
      </c>
      <c r="N109" s="41" t="s">
        <v>73</v>
      </c>
      <c r="O109" s="41">
        <v>1</v>
      </c>
      <c r="P109" s="41">
        <v>8</v>
      </c>
      <c r="Q109" s="41">
        <v>15</v>
      </c>
      <c r="R109" s="33">
        <f t="shared" si="13"/>
        <v>120</v>
      </c>
      <c r="S109" s="35">
        <f t="shared" si="14"/>
        <v>180</v>
      </c>
      <c r="T109" s="41" t="s">
        <v>179</v>
      </c>
    </row>
    <row r="110" ht="27" spans="1:20">
      <c r="A110" s="41">
        <v>85</v>
      </c>
      <c r="B110" s="35"/>
      <c r="C110" s="35" t="s">
        <v>212</v>
      </c>
      <c r="D110" s="39" t="s">
        <v>213</v>
      </c>
      <c r="E110" s="34">
        <v>1.5</v>
      </c>
      <c r="F110" s="41"/>
      <c r="G110" s="41" t="s">
        <v>72</v>
      </c>
      <c r="H110" s="40"/>
      <c r="I110" s="34">
        <v>1.5</v>
      </c>
      <c r="J110" s="41"/>
      <c r="K110" s="41" t="s">
        <v>72</v>
      </c>
      <c r="L110" s="40"/>
      <c r="M110" s="35">
        <f t="shared" si="12"/>
        <v>2.25</v>
      </c>
      <c r="N110" s="41" t="s">
        <v>73</v>
      </c>
      <c r="O110" s="41">
        <v>1</v>
      </c>
      <c r="P110" s="41">
        <v>4</v>
      </c>
      <c r="Q110" s="41">
        <v>20</v>
      </c>
      <c r="R110" s="33">
        <f t="shared" si="13"/>
        <v>80</v>
      </c>
      <c r="S110" s="35">
        <f t="shared" si="14"/>
        <v>180</v>
      </c>
      <c r="T110" s="41" t="s">
        <v>179</v>
      </c>
    </row>
    <row r="111" spans="1:20">
      <c r="A111" s="41">
        <v>86</v>
      </c>
      <c r="B111" s="35"/>
      <c r="C111" s="35" t="s">
        <v>136</v>
      </c>
      <c r="D111" s="43" t="s">
        <v>214</v>
      </c>
      <c r="E111" s="34">
        <v>2</v>
      </c>
      <c r="F111" s="41" t="s">
        <v>72</v>
      </c>
      <c r="G111" s="41"/>
      <c r="H111" s="41"/>
      <c r="I111" s="45">
        <v>1.5</v>
      </c>
      <c r="J111" s="41"/>
      <c r="K111" s="41" t="s">
        <v>72</v>
      </c>
      <c r="L111" s="41"/>
      <c r="M111" s="35">
        <f t="shared" si="12"/>
        <v>3</v>
      </c>
      <c r="N111" s="41" t="s">
        <v>73</v>
      </c>
      <c r="O111" s="41">
        <v>1</v>
      </c>
      <c r="P111" s="41">
        <v>6</v>
      </c>
      <c r="Q111" s="41">
        <v>25</v>
      </c>
      <c r="R111" s="33">
        <f t="shared" si="13"/>
        <v>150</v>
      </c>
      <c r="S111" s="35">
        <f t="shared" si="14"/>
        <v>450</v>
      </c>
      <c r="T111" s="41" t="s">
        <v>179</v>
      </c>
    </row>
    <row r="112" spans="1:20">
      <c r="A112" s="41">
        <v>87</v>
      </c>
      <c r="B112" s="33" t="s">
        <v>215</v>
      </c>
      <c r="C112" s="33" t="s">
        <v>216</v>
      </c>
      <c r="D112" s="38" t="s">
        <v>217</v>
      </c>
      <c r="E112" s="34">
        <v>1.5</v>
      </c>
      <c r="F112" s="40"/>
      <c r="G112" s="33" t="s">
        <v>72</v>
      </c>
      <c r="H112" s="40"/>
      <c r="I112" s="45">
        <v>1.5</v>
      </c>
      <c r="J112" s="33"/>
      <c r="K112" s="33" t="s">
        <v>72</v>
      </c>
      <c r="L112" s="36"/>
      <c r="M112" s="35">
        <f t="shared" si="12"/>
        <v>2.25</v>
      </c>
      <c r="N112" s="33" t="s">
        <v>218</v>
      </c>
      <c r="O112" s="33">
        <v>1</v>
      </c>
      <c r="P112" s="33">
        <v>0.3</v>
      </c>
      <c r="Q112" s="33">
        <v>60</v>
      </c>
      <c r="R112" s="33">
        <f t="shared" si="13"/>
        <v>18</v>
      </c>
      <c r="S112" s="35">
        <f t="shared" si="14"/>
        <v>40.5</v>
      </c>
      <c r="T112" s="41" t="s">
        <v>205</v>
      </c>
    </row>
    <row r="113" ht="40.5" spans="1:20">
      <c r="A113" s="41">
        <v>88</v>
      </c>
      <c r="B113" s="33"/>
      <c r="C113" s="35" t="s">
        <v>219</v>
      </c>
      <c r="D113" s="39" t="s">
        <v>220</v>
      </c>
      <c r="E113" s="34">
        <v>1</v>
      </c>
      <c r="F113" s="40"/>
      <c r="G113" s="40"/>
      <c r="H113" s="33" t="s">
        <v>72</v>
      </c>
      <c r="I113" s="34">
        <v>1</v>
      </c>
      <c r="J113" s="33"/>
      <c r="K113" s="40"/>
      <c r="L113" s="33" t="s">
        <v>72</v>
      </c>
      <c r="M113" s="35">
        <f t="shared" si="12"/>
        <v>1</v>
      </c>
      <c r="N113" s="33" t="s">
        <v>114</v>
      </c>
      <c r="O113" s="33">
        <v>12</v>
      </c>
      <c r="P113" s="33">
        <v>4</v>
      </c>
      <c r="Q113" s="33">
        <v>5</v>
      </c>
      <c r="R113" s="33">
        <f t="shared" si="13"/>
        <v>240</v>
      </c>
      <c r="S113" s="35">
        <f t="shared" si="14"/>
        <v>240</v>
      </c>
      <c r="T113" s="41" t="s">
        <v>205</v>
      </c>
    </row>
    <row r="114" ht="27" spans="1:20">
      <c r="A114" s="41">
        <v>89</v>
      </c>
      <c r="B114" s="33"/>
      <c r="C114" s="35"/>
      <c r="D114" s="39" t="s">
        <v>221</v>
      </c>
      <c r="E114" s="34">
        <v>1</v>
      </c>
      <c r="F114" s="33"/>
      <c r="G114" s="40"/>
      <c r="H114" s="33" t="s">
        <v>72</v>
      </c>
      <c r="I114" s="34">
        <v>1</v>
      </c>
      <c r="J114" s="33"/>
      <c r="K114" s="40"/>
      <c r="L114" s="33" t="s">
        <v>72</v>
      </c>
      <c r="M114" s="35">
        <f t="shared" si="12"/>
        <v>1</v>
      </c>
      <c r="N114" s="33" t="s">
        <v>73</v>
      </c>
      <c r="O114" s="33">
        <v>1</v>
      </c>
      <c r="P114" s="33">
        <v>2</v>
      </c>
      <c r="Q114" s="33">
        <v>5</v>
      </c>
      <c r="R114" s="33">
        <f t="shared" si="13"/>
        <v>10</v>
      </c>
      <c r="S114" s="35">
        <f t="shared" si="14"/>
        <v>10</v>
      </c>
      <c r="T114" s="41" t="s">
        <v>205</v>
      </c>
    </row>
    <row r="115" ht="27" spans="1:20">
      <c r="A115" s="41">
        <v>90</v>
      </c>
      <c r="B115" s="33"/>
      <c r="C115" s="35"/>
      <c r="D115" s="39" t="s">
        <v>222</v>
      </c>
      <c r="E115" s="34">
        <v>1.5</v>
      </c>
      <c r="F115" s="33"/>
      <c r="G115" s="33" t="s">
        <v>72</v>
      </c>
      <c r="H115" s="40"/>
      <c r="I115" s="45">
        <v>1.5</v>
      </c>
      <c r="J115" s="33"/>
      <c r="K115" s="33" t="s">
        <v>72</v>
      </c>
      <c r="L115" s="33"/>
      <c r="M115" s="35">
        <f t="shared" si="12"/>
        <v>2.25</v>
      </c>
      <c r="N115" s="33" t="s">
        <v>114</v>
      </c>
      <c r="O115" s="33">
        <v>12</v>
      </c>
      <c r="P115" s="33">
        <v>3</v>
      </c>
      <c r="Q115" s="33">
        <v>12</v>
      </c>
      <c r="R115" s="33">
        <f t="shared" si="13"/>
        <v>432</v>
      </c>
      <c r="S115" s="35">
        <f t="shared" si="14"/>
        <v>972</v>
      </c>
      <c r="T115" s="41" t="s">
        <v>205</v>
      </c>
    </row>
    <row r="116" ht="27" spans="1:20">
      <c r="A116" s="41">
        <v>91</v>
      </c>
      <c r="B116" s="33"/>
      <c r="C116" s="35"/>
      <c r="D116" s="39" t="s">
        <v>223</v>
      </c>
      <c r="E116" s="34">
        <v>1.5</v>
      </c>
      <c r="F116" s="33"/>
      <c r="G116" s="33" t="s">
        <v>72</v>
      </c>
      <c r="H116" s="33"/>
      <c r="I116" s="45">
        <v>1.5</v>
      </c>
      <c r="J116" s="40"/>
      <c r="K116" s="33" t="s">
        <v>72</v>
      </c>
      <c r="L116" s="33"/>
      <c r="M116" s="35">
        <f t="shared" si="12"/>
        <v>2.25</v>
      </c>
      <c r="N116" s="33" t="s">
        <v>73</v>
      </c>
      <c r="O116" s="33">
        <v>1</v>
      </c>
      <c r="P116" s="33">
        <v>4</v>
      </c>
      <c r="Q116" s="33">
        <v>15</v>
      </c>
      <c r="R116" s="33">
        <f t="shared" si="13"/>
        <v>60</v>
      </c>
      <c r="S116" s="35">
        <f t="shared" si="14"/>
        <v>135</v>
      </c>
      <c r="T116" s="41" t="s">
        <v>205</v>
      </c>
    </row>
    <row r="117" spans="1:20">
      <c r="A117" s="41">
        <v>92</v>
      </c>
      <c r="B117" s="33"/>
      <c r="C117" s="35"/>
      <c r="D117" s="39" t="s">
        <v>224</v>
      </c>
      <c r="E117" s="34">
        <v>1</v>
      </c>
      <c r="F117" s="33"/>
      <c r="G117" s="40"/>
      <c r="H117" s="33" t="s">
        <v>72</v>
      </c>
      <c r="I117" s="45">
        <v>1</v>
      </c>
      <c r="J117" s="33"/>
      <c r="K117" s="40"/>
      <c r="L117" s="33" t="s">
        <v>72</v>
      </c>
      <c r="M117" s="35">
        <f t="shared" ref="M117:M128" si="15">E117*I117</f>
        <v>1</v>
      </c>
      <c r="N117" s="33" t="s">
        <v>114</v>
      </c>
      <c r="O117" s="33">
        <v>12</v>
      </c>
      <c r="P117" s="33">
        <v>2</v>
      </c>
      <c r="Q117" s="33">
        <v>5</v>
      </c>
      <c r="R117" s="33">
        <f t="shared" ref="R117:R128" si="16">O117*P117*Q117</f>
        <v>120</v>
      </c>
      <c r="S117" s="35">
        <f t="shared" ref="S117:S128" si="17">R117*M117</f>
        <v>120</v>
      </c>
      <c r="T117" s="41" t="s">
        <v>205</v>
      </c>
    </row>
    <row r="118" ht="27" spans="1:20">
      <c r="A118" s="41">
        <v>93</v>
      </c>
      <c r="B118" s="33"/>
      <c r="C118" s="35"/>
      <c r="D118" s="39" t="s">
        <v>225</v>
      </c>
      <c r="E118" s="34">
        <v>1.5</v>
      </c>
      <c r="F118" s="33"/>
      <c r="G118" s="33" t="s">
        <v>72</v>
      </c>
      <c r="H118" s="40"/>
      <c r="I118" s="34">
        <v>1</v>
      </c>
      <c r="J118" s="33"/>
      <c r="K118" s="40"/>
      <c r="L118" s="33" t="s">
        <v>72</v>
      </c>
      <c r="M118" s="35">
        <f t="shared" si="15"/>
        <v>1.5</v>
      </c>
      <c r="N118" s="33" t="s">
        <v>114</v>
      </c>
      <c r="O118" s="33">
        <v>12</v>
      </c>
      <c r="P118" s="33">
        <v>2</v>
      </c>
      <c r="Q118" s="33">
        <v>5</v>
      </c>
      <c r="R118" s="33">
        <f t="shared" si="16"/>
        <v>120</v>
      </c>
      <c r="S118" s="35">
        <f t="shared" si="17"/>
        <v>180</v>
      </c>
      <c r="T118" s="41" t="s">
        <v>205</v>
      </c>
    </row>
    <row r="119" ht="27" spans="1:20">
      <c r="A119" s="41">
        <v>94</v>
      </c>
      <c r="B119" s="33"/>
      <c r="C119" s="35"/>
      <c r="D119" s="42" t="s">
        <v>226</v>
      </c>
      <c r="E119" s="34">
        <v>1.5</v>
      </c>
      <c r="F119" s="33"/>
      <c r="G119" s="33" t="s">
        <v>72</v>
      </c>
      <c r="H119" s="33"/>
      <c r="I119" s="45">
        <v>1.5</v>
      </c>
      <c r="J119" s="33"/>
      <c r="K119" s="33" t="s">
        <v>72</v>
      </c>
      <c r="L119" s="33"/>
      <c r="M119" s="35">
        <f t="shared" si="15"/>
        <v>2.25</v>
      </c>
      <c r="N119" s="33" t="s">
        <v>73</v>
      </c>
      <c r="O119" s="33">
        <v>1</v>
      </c>
      <c r="P119" s="33">
        <v>4</v>
      </c>
      <c r="Q119" s="33">
        <v>5</v>
      </c>
      <c r="R119" s="33">
        <f t="shared" si="16"/>
        <v>20</v>
      </c>
      <c r="S119" s="35">
        <f t="shared" si="17"/>
        <v>45</v>
      </c>
      <c r="T119" s="41" t="s">
        <v>205</v>
      </c>
    </row>
    <row r="120" ht="27" spans="1:20">
      <c r="A120" s="41">
        <v>95</v>
      </c>
      <c r="B120" s="33"/>
      <c r="C120" s="35"/>
      <c r="D120" s="39" t="s">
        <v>227</v>
      </c>
      <c r="E120" s="34">
        <v>1</v>
      </c>
      <c r="F120" s="33"/>
      <c r="G120" s="33"/>
      <c r="H120" s="33" t="s">
        <v>72</v>
      </c>
      <c r="I120" s="34">
        <v>1</v>
      </c>
      <c r="J120" s="33"/>
      <c r="K120" s="33"/>
      <c r="L120" s="33" t="s">
        <v>72</v>
      </c>
      <c r="M120" s="35">
        <f t="shared" si="15"/>
        <v>1</v>
      </c>
      <c r="N120" s="33" t="s">
        <v>228</v>
      </c>
      <c r="O120" s="33">
        <v>4</v>
      </c>
      <c r="P120" s="33">
        <v>1</v>
      </c>
      <c r="Q120" s="33">
        <v>5</v>
      </c>
      <c r="R120" s="33">
        <f t="shared" si="16"/>
        <v>20</v>
      </c>
      <c r="S120" s="35">
        <f t="shared" si="17"/>
        <v>20</v>
      </c>
      <c r="T120" s="41" t="s">
        <v>205</v>
      </c>
    </row>
    <row r="121" spans="1:20">
      <c r="A121" s="41">
        <v>96</v>
      </c>
      <c r="B121" s="33"/>
      <c r="C121" s="35"/>
      <c r="D121" s="39" t="s">
        <v>229</v>
      </c>
      <c r="E121" s="34">
        <v>1</v>
      </c>
      <c r="F121" s="33"/>
      <c r="G121" s="33"/>
      <c r="H121" s="33" t="s">
        <v>72</v>
      </c>
      <c r="I121" s="45">
        <v>1.5</v>
      </c>
      <c r="J121" s="33"/>
      <c r="K121" s="33" t="s">
        <v>72</v>
      </c>
      <c r="L121" s="33"/>
      <c r="M121" s="35">
        <f t="shared" si="15"/>
        <v>1.5</v>
      </c>
      <c r="N121" s="33" t="s">
        <v>73</v>
      </c>
      <c r="O121" s="33">
        <v>1</v>
      </c>
      <c r="P121" s="33">
        <v>1</v>
      </c>
      <c r="Q121" s="33">
        <v>8</v>
      </c>
      <c r="R121" s="33">
        <f t="shared" si="16"/>
        <v>8</v>
      </c>
      <c r="S121" s="35">
        <f t="shared" si="17"/>
        <v>12</v>
      </c>
      <c r="T121" s="41" t="s">
        <v>205</v>
      </c>
    </row>
    <row r="122" ht="27" spans="1:20">
      <c r="A122" s="41">
        <v>97</v>
      </c>
      <c r="B122" s="33"/>
      <c r="C122" s="35"/>
      <c r="D122" s="39" t="s">
        <v>230</v>
      </c>
      <c r="E122" s="34">
        <v>1</v>
      </c>
      <c r="F122" s="33"/>
      <c r="G122" s="33"/>
      <c r="H122" s="33" t="s">
        <v>72</v>
      </c>
      <c r="I122" s="34">
        <v>1</v>
      </c>
      <c r="J122" s="33"/>
      <c r="K122" s="40"/>
      <c r="L122" s="33" t="s">
        <v>72</v>
      </c>
      <c r="M122" s="35">
        <f t="shared" si="15"/>
        <v>1</v>
      </c>
      <c r="N122" s="33" t="s">
        <v>73</v>
      </c>
      <c r="O122" s="33">
        <v>1</v>
      </c>
      <c r="P122" s="33">
        <v>2</v>
      </c>
      <c r="Q122" s="33">
        <v>5</v>
      </c>
      <c r="R122" s="33">
        <f t="shared" si="16"/>
        <v>10</v>
      </c>
      <c r="S122" s="35">
        <f t="shared" si="17"/>
        <v>10</v>
      </c>
      <c r="T122" s="41" t="s">
        <v>205</v>
      </c>
    </row>
    <row r="123" ht="27" spans="1:20">
      <c r="A123" s="41">
        <v>98</v>
      </c>
      <c r="B123" s="33"/>
      <c r="C123" s="35" t="s">
        <v>231</v>
      </c>
      <c r="D123" s="42" t="s">
        <v>232</v>
      </c>
      <c r="E123" s="34">
        <v>1</v>
      </c>
      <c r="F123" s="33"/>
      <c r="G123" s="33"/>
      <c r="H123" s="33" t="s">
        <v>72</v>
      </c>
      <c r="I123" s="34">
        <v>1</v>
      </c>
      <c r="J123" s="33"/>
      <c r="K123" s="33"/>
      <c r="L123" s="33" t="s">
        <v>72</v>
      </c>
      <c r="M123" s="35">
        <f t="shared" si="15"/>
        <v>1</v>
      </c>
      <c r="N123" s="33" t="s">
        <v>73</v>
      </c>
      <c r="O123" s="33">
        <v>1</v>
      </c>
      <c r="P123" s="33">
        <v>12</v>
      </c>
      <c r="Q123" s="33">
        <v>5</v>
      </c>
      <c r="R123" s="33">
        <f t="shared" si="16"/>
        <v>60</v>
      </c>
      <c r="S123" s="35">
        <f t="shared" si="17"/>
        <v>60</v>
      </c>
      <c r="T123" s="41" t="s">
        <v>205</v>
      </c>
    </row>
    <row r="124" ht="40.5" spans="1:20">
      <c r="A124" s="41">
        <v>99</v>
      </c>
      <c r="B124" s="33"/>
      <c r="C124" s="35"/>
      <c r="D124" s="43" t="s">
        <v>233</v>
      </c>
      <c r="E124" s="34">
        <v>1</v>
      </c>
      <c r="F124" s="33"/>
      <c r="G124" s="40"/>
      <c r="H124" s="33" t="s">
        <v>72</v>
      </c>
      <c r="I124" s="45">
        <v>1</v>
      </c>
      <c r="J124" s="33"/>
      <c r="K124" s="40"/>
      <c r="L124" s="33" t="s">
        <v>72</v>
      </c>
      <c r="M124" s="35">
        <f t="shared" si="15"/>
        <v>1</v>
      </c>
      <c r="N124" s="33" t="s">
        <v>73</v>
      </c>
      <c r="O124" s="33">
        <v>1</v>
      </c>
      <c r="P124" s="33">
        <v>8</v>
      </c>
      <c r="Q124" s="33">
        <v>12</v>
      </c>
      <c r="R124" s="33">
        <f t="shared" si="16"/>
        <v>96</v>
      </c>
      <c r="S124" s="35">
        <f t="shared" si="17"/>
        <v>96</v>
      </c>
      <c r="T124" s="41" t="s">
        <v>205</v>
      </c>
    </row>
    <row r="125" ht="27" spans="1:20">
      <c r="A125" s="41">
        <v>100</v>
      </c>
      <c r="B125" s="33"/>
      <c r="C125" s="35"/>
      <c r="D125" s="43" t="s">
        <v>234</v>
      </c>
      <c r="E125" s="34">
        <v>1</v>
      </c>
      <c r="F125" s="33"/>
      <c r="G125" s="40"/>
      <c r="H125" s="33" t="s">
        <v>72</v>
      </c>
      <c r="I125" s="34">
        <v>1</v>
      </c>
      <c r="J125" s="33"/>
      <c r="K125" s="40"/>
      <c r="L125" s="33" t="s">
        <v>72</v>
      </c>
      <c r="M125" s="35">
        <f t="shared" si="15"/>
        <v>1</v>
      </c>
      <c r="N125" s="33" t="s">
        <v>114</v>
      </c>
      <c r="O125" s="33">
        <v>12</v>
      </c>
      <c r="P125" s="33">
        <v>1</v>
      </c>
      <c r="Q125" s="33">
        <v>1</v>
      </c>
      <c r="R125" s="33">
        <f t="shared" si="16"/>
        <v>12</v>
      </c>
      <c r="S125" s="35">
        <f t="shared" si="17"/>
        <v>12</v>
      </c>
      <c r="T125" s="41" t="s">
        <v>205</v>
      </c>
    </row>
    <row r="126" spans="1:20">
      <c r="A126" s="41">
        <v>101</v>
      </c>
      <c r="B126" s="33"/>
      <c r="C126" s="35"/>
      <c r="D126" s="42" t="s">
        <v>235</v>
      </c>
      <c r="E126" s="34">
        <v>1</v>
      </c>
      <c r="F126" s="33"/>
      <c r="G126" s="33"/>
      <c r="H126" s="33" t="s">
        <v>72</v>
      </c>
      <c r="I126" s="34">
        <v>1</v>
      </c>
      <c r="J126" s="33"/>
      <c r="K126" s="33"/>
      <c r="L126" s="33" t="s">
        <v>72</v>
      </c>
      <c r="M126" s="35">
        <f t="shared" si="15"/>
        <v>1</v>
      </c>
      <c r="N126" s="33" t="s">
        <v>114</v>
      </c>
      <c r="O126" s="33">
        <v>12</v>
      </c>
      <c r="P126" s="33">
        <v>4</v>
      </c>
      <c r="Q126" s="33">
        <v>1</v>
      </c>
      <c r="R126" s="33">
        <f t="shared" si="16"/>
        <v>48</v>
      </c>
      <c r="S126" s="35">
        <f t="shared" si="17"/>
        <v>48</v>
      </c>
      <c r="T126" s="41" t="s">
        <v>205</v>
      </c>
    </row>
    <row r="127" ht="27" spans="1:20">
      <c r="A127" s="41">
        <v>102</v>
      </c>
      <c r="B127" s="33"/>
      <c r="C127" s="35"/>
      <c r="D127" s="39" t="s">
        <v>236</v>
      </c>
      <c r="E127" s="34">
        <v>1</v>
      </c>
      <c r="F127" s="33"/>
      <c r="G127" s="33"/>
      <c r="H127" s="33" t="s">
        <v>72</v>
      </c>
      <c r="I127" s="34">
        <v>1</v>
      </c>
      <c r="J127" s="33"/>
      <c r="K127" s="33"/>
      <c r="L127" s="33" t="s">
        <v>72</v>
      </c>
      <c r="M127" s="35">
        <f t="shared" si="15"/>
        <v>1</v>
      </c>
      <c r="N127" s="33" t="s">
        <v>114</v>
      </c>
      <c r="O127" s="33">
        <v>12</v>
      </c>
      <c r="P127" s="33">
        <v>4</v>
      </c>
      <c r="Q127" s="33">
        <v>1</v>
      </c>
      <c r="R127" s="33">
        <f t="shared" si="16"/>
        <v>48</v>
      </c>
      <c r="S127" s="35">
        <f t="shared" si="17"/>
        <v>48</v>
      </c>
      <c r="T127" s="41" t="s">
        <v>205</v>
      </c>
    </row>
    <row r="128" ht="27" spans="1:20">
      <c r="A128" s="41">
        <v>103</v>
      </c>
      <c r="B128" s="33"/>
      <c r="C128" s="35"/>
      <c r="D128" s="39" t="s">
        <v>237</v>
      </c>
      <c r="E128" s="34">
        <v>2</v>
      </c>
      <c r="F128" s="33" t="s">
        <v>72</v>
      </c>
      <c r="G128" s="33"/>
      <c r="H128" s="33" t="s">
        <v>87</v>
      </c>
      <c r="I128" s="34">
        <v>2</v>
      </c>
      <c r="J128" s="33" t="s">
        <v>72</v>
      </c>
      <c r="K128" s="33"/>
      <c r="L128" s="33"/>
      <c r="M128" s="35">
        <f t="shared" si="15"/>
        <v>4</v>
      </c>
      <c r="N128" s="33" t="s">
        <v>73</v>
      </c>
      <c r="O128" s="33">
        <v>1</v>
      </c>
      <c r="P128" s="33">
        <v>0.5</v>
      </c>
      <c r="Q128" s="33">
        <v>240</v>
      </c>
      <c r="R128" s="33">
        <f t="shared" si="16"/>
        <v>120</v>
      </c>
      <c r="S128" s="35">
        <f t="shared" si="17"/>
        <v>480</v>
      </c>
      <c r="T128" s="41" t="s">
        <v>205</v>
      </c>
    </row>
    <row r="129" spans="1:20">
      <c r="A129" s="41" t="s">
        <v>238</v>
      </c>
      <c r="B129" s="41"/>
      <c r="C129" s="41"/>
      <c r="D129" s="41"/>
      <c r="E129" s="40"/>
      <c r="F129" s="45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1">
        <f>SUM(R26:R128)</f>
        <v>6497</v>
      </c>
      <c r="S129" s="49">
        <f>SUM(S26:S128)</f>
        <v>11254</v>
      </c>
      <c r="T129" s="40"/>
    </row>
    <row r="130" spans="5:9">
      <c r="E130" s="28"/>
      <c r="F130" s="30"/>
      <c r="I130" s="28"/>
    </row>
    <row r="131" spans="5:9">
      <c r="E131" s="28"/>
      <c r="F131" s="30"/>
      <c r="I131" s="28"/>
    </row>
    <row r="132" spans="5:9">
      <c r="E132" s="28"/>
      <c r="F132" s="30"/>
      <c r="I132" s="28"/>
    </row>
    <row r="133" spans="5:9">
      <c r="E133" s="28"/>
      <c r="F133" s="30"/>
      <c r="I133" s="28"/>
    </row>
    <row r="134" spans="5:9">
      <c r="E134" s="28"/>
      <c r="F134" s="30"/>
      <c r="I134" s="28"/>
    </row>
    <row r="135" spans="5:9">
      <c r="E135" s="28"/>
      <c r="F135" s="30"/>
      <c r="I135" s="28"/>
    </row>
    <row r="136" spans="5:9">
      <c r="E136" s="28"/>
      <c r="F136" s="30"/>
      <c r="I136" s="28"/>
    </row>
    <row r="137" spans="5:9">
      <c r="E137" s="28"/>
      <c r="F137" s="30"/>
      <c r="I137" s="28"/>
    </row>
    <row r="138" spans="5:9">
      <c r="E138" s="28"/>
      <c r="F138" s="30"/>
      <c r="I138" s="28"/>
    </row>
    <row r="139" spans="5:9">
      <c r="E139" s="28"/>
      <c r="F139" s="30"/>
      <c r="I139" s="28"/>
    </row>
    <row r="140" spans="5:9">
      <c r="E140" s="28"/>
      <c r="F140" s="30"/>
      <c r="I140" s="28"/>
    </row>
    <row r="141" spans="5:9">
      <c r="E141" s="28"/>
      <c r="F141" s="30"/>
      <c r="I141" s="28"/>
    </row>
    <row r="142" spans="5:9">
      <c r="E142" s="28"/>
      <c r="F142" s="30"/>
      <c r="I142" s="28"/>
    </row>
    <row r="143" spans="5:9">
      <c r="E143" s="28"/>
      <c r="F143" s="30"/>
      <c r="I143" s="28"/>
    </row>
    <row r="144" spans="5:9">
      <c r="E144" s="28"/>
      <c r="F144" s="30"/>
      <c r="I144" s="28"/>
    </row>
    <row r="145" spans="5:9">
      <c r="E145" s="28"/>
      <c r="F145" s="30"/>
      <c r="I145" s="28"/>
    </row>
    <row r="146" spans="5:9">
      <c r="E146" s="28"/>
      <c r="F146" s="30"/>
      <c r="I146" s="28"/>
    </row>
    <row r="147" spans="5:9">
      <c r="E147" s="28"/>
      <c r="F147" s="30"/>
      <c r="I147" s="28"/>
    </row>
    <row r="148" spans="5:9">
      <c r="E148" s="28"/>
      <c r="F148" s="30"/>
      <c r="I148" s="28"/>
    </row>
    <row r="149" spans="5:9">
      <c r="E149" s="28"/>
      <c r="F149" s="30"/>
      <c r="I149" s="28"/>
    </row>
    <row r="150" spans="5:9">
      <c r="E150" s="28"/>
      <c r="F150" s="30"/>
      <c r="I150" s="28"/>
    </row>
    <row r="151" spans="5:9">
      <c r="E151" s="28"/>
      <c r="F151" s="30"/>
      <c r="I151" s="28"/>
    </row>
    <row r="152" spans="5:9">
      <c r="E152" s="28"/>
      <c r="F152" s="30"/>
      <c r="I152" s="28"/>
    </row>
    <row r="153" spans="5:9">
      <c r="E153" s="28"/>
      <c r="F153" s="30"/>
      <c r="I153" s="28"/>
    </row>
    <row r="154" spans="5:9">
      <c r="E154" s="28"/>
      <c r="F154" s="30"/>
      <c r="I154" s="28"/>
    </row>
    <row r="155" spans="5:9">
      <c r="E155" s="28"/>
      <c r="F155" s="30"/>
      <c r="I155" s="28"/>
    </row>
    <row r="156" spans="5:9">
      <c r="E156" s="28"/>
      <c r="F156" s="30"/>
      <c r="I156" s="28"/>
    </row>
    <row r="157" spans="5:9">
      <c r="E157" s="28"/>
      <c r="F157" s="30"/>
      <c r="I157" s="28"/>
    </row>
    <row r="158" spans="5:9">
      <c r="E158" s="28"/>
      <c r="F158" s="30"/>
      <c r="I158" s="28"/>
    </row>
    <row r="159" spans="5:9">
      <c r="E159" s="28"/>
      <c r="F159" s="30"/>
      <c r="I159" s="28"/>
    </row>
    <row r="160" spans="5:9">
      <c r="E160" s="28"/>
      <c r="F160" s="30"/>
      <c r="I160" s="28"/>
    </row>
    <row r="161" spans="5:9">
      <c r="E161" s="28"/>
      <c r="F161" s="30"/>
      <c r="I161" s="28"/>
    </row>
    <row r="162" spans="5:9">
      <c r="E162" s="28"/>
      <c r="F162" s="30"/>
      <c r="I162" s="28"/>
    </row>
    <row r="163" spans="5:9">
      <c r="E163" s="28"/>
      <c r="F163" s="30"/>
      <c r="I163" s="28"/>
    </row>
    <row r="164" spans="5:9">
      <c r="E164" s="28"/>
      <c r="F164" s="30"/>
      <c r="I164" s="28"/>
    </row>
    <row r="165" spans="5:9">
      <c r="E165" s="28"/>
      <c r="F165" s="30"/>
      <c r="I165" s="28"/>
    </row>
    <row r="166" spans="5:9">
      <c r="E166" s="28"/>
      <c r="F166" s="30"/>
      <c r="I166" s="28"/>
    </row>
    <row r="167" spans="5:9">
      <c r="E167" s="28"/>
      <c r="F167" s="30"/>
      <c r="I167" s="28"/>
    </row>
    <row r="168" spans="5:9">
      <c r="E168" s="28"/>
      <c r="F168" s="30"/>
      <c r="I168" s="28"/>
    </row>
    <row r="169" spans="5:9">
      <c r="E169" s="28"/>
      <c r="F169" s="30"/>
      <c r="I169" s="28"/>
    </row>
    <row r="170" spans="5:9">
      <c r="E170" s="28"/>
      <c r="F170" s="30"/>
      <c r="I170" s="28"/>
    </row>
    <row r="171" spans="5:9">
      <c r="E171" s="28"/>
      <c r="F171" s="30"/>
      <c r="I171" s="28"/>
    </row>
    <row r="172" spans="5:9">
      <c r="E172" s="28"/>
      <c r="F172" s="30"/>
      <c r="I172" s="28"/>
    </row>
    <row r="173" spans="5:9">
      <c r="E173" s="28"/>
      <c r="F173" s="30"/>
      <c r="I173" s="28"/>
    </row>
    <row r="174" spans="5:9">
      <c r="E174" s="28"/>
      <c r="F174" s="30"/>
      <c r="I174" s="28"/>
    </row>
    <row r="175" spans="5:9">
      <c r="E175" s="28"/>
      <c r="F175" s="30"/>
      <c r="I175" s="28"/>
    </row>
    <row r="176" spans="5:9">
      <c r="E176" s="28"/>
      <c r="F176" s="30"/>
      <c r="I176" s="28"/>
    </row>
    <row r="177" spans="5:9">
      <c r="E177" s="28"/>
      <c r="F177" s="30"/>
      <c r="I177" s="28"/>
    </row>
    <row r="178" spans="5:9">
      <c r="E178" s="28"/>
      <c r="F178" s="30"/>
      <c r="I178" s="28"/>
    </row>
    <row r="179" spans="5:9">
      <c r="E179" s="28"/>
      <c r="F179" s="30"/>
      <c r="I179" s="28"/>
    </row>
    <row r="180" spans="5:9">
      <c r="E180" s="28"/>
      <c r="F180" s="30"/>
      <c r="I180" s="28"/>
    </row>
    <row r="181" spans="5:9">
      <c r="E181" s="28"/>
      <c r="F181" s="30"/>
      <c r="I181" s="28"/>
    </row>
    <row r="182" spans="5:9">
      <c r="E182" s="28"/>
      <c r="F182" s="30"/>
      <c r="I182" s="28"/>
    </row>
    <row r="183" spans="5:9">
      <c r="E183" s="28"/>
      <c r="F183" s="30"/>
      <c r="I183" s="28"/>
    </row>
    <row r="184" spans="5:9">
      <c r="E184" s="28"/>
      <c r="F184" s="30"/>
      <c r="I184" s="28"/>
    </row>
    <row r="185" spans="5:9">
      <c r="E185" s="28"/>
      <c r="F185" s="30"/>
      <c r="I185" s="28"/>
    </row>
    <row r="186" spans="5:9">
      <c r="E186" s="28"/>
      <c r="F186" s="30"/>
      <c r="I186" s="28"/>
    </row>
    <row r="187" spans="5:9">
      <c r="E187" s="28"/>
      <c r="F187" s="30"/>
      <c r="I187" s="28"/>
    </row>
    <row r="188" spans="5:9">
      <c r="E188" s="28"/>
      <c r="F188" s="30"/>
      <c r="I188" s="28"/>
    </row>
    <row r="189" spans="5:9">
      <c r="E189" s="28"/>
      <c r="F189" s="30"/>
      <c r="I189" s="28"/>
    </row>
    <row r="190" spans="5:9">
      <c r="E190" s="28"/>
      <c r="F190" s="30"/>
      <c r="I190" s="28"/>
    </row>
    <row r="191" spans="5:9">
      <c r="E191" s="28"/>
      <c r="F191" s="30"/>
      <c r="I191" s="28"/>
    </row>
    <row r="192" spans="5:9">
      <c r="E192" s="28"/>
      <c r="F192" s="30"/>
      <c r="I192" s="28"/>
    </row>
    <row r="193" spans="5:9">
      <c r="E193" s="28"/>
      <c r="F193" s="30"/>
      <c r="I193" s="28"/>
    </row>
    <row r="194" spans="5:9">
      <c r="E194" s="28"/>
      <c r="F194" s="30"/>
      <c r="I194" s="28"/>
    </row>
    <row r="195" spans="5:9">
      <c r="E195" s="28"/>
      <c r="F195" s="30"/>
      <c r="I195" s="28"/>
    </row>
    <row r="196" spans="5:9">
      <c r="E196" s="28"/>
      <c r="F196" s="30"/>
      <c r="I196" s="28"/>
    </row>
    <row r="197" spans="5:9">
      <c r="E197" s="28"/>
      <c r="F197" s="30"/>
      <c r="I197" s="28"/>
    </row>
    <row r="198" spans="5:9">
      <c r="E198" s="28"/>
      <c r="F198" s="30"/>
      <c r="I198" s="28"/>
    </row>
    <row r="199" spans="5:9">
      <c r="E199" s="28"/>
      <c r="F199" s="30"/>
      <c r="I199" s="28"/>
    </row>
    <row r="200" spans="5:9">
      <c r="E200" s="28"/>
      <c r="F200" s="30"/>
      <c r="I200" s="28"/>
    </row>
    <row r="201" spans="5:9">
      <c r="E201" s="28"/>
      <c r="F201" s="30"/>
      <c r="I201" s="28"/>
    </row>
    <row r="202" spans="5:9">
      <c r="E202" s="28"/>
      <c r="F202" s="30"/>
      <c r="I202" s="28"/>
    </row>
    <row r="203" spans="5:9">
      <c r="E203" s="28"/>
      <c r="F203" s="30"/>
      <c r="I203" s="28"/>
    </row>
    <row r="204" spans="5:9">
      <c r="E204" s="28"/>
      <c r="F204" s="30"/>
      <c r="I204" s="28"/>
    </row>
    <row r="205" spans="5:9">
      <c r="E205" s="28"/>
      <c r="F205" s="30"/>
      <c r="I205" s="28"/>
    </row>
    <row r="206" spans="5:9">
      <c r="E206" s="28"/>
      <c r="F206" s="30"/>
      <c r="I206" s="28"/>
    </row>
    <row r="207" spans="5:9">
      <c r="E207" s="28"/>
      <c r="F207" s="30"/>
      <c r="I207" s="28"/>
    </row>
    <row r="208" spans="5:9">
      <c r="E208" s="28"/>
      <c r="F208" s="30"/>
      <c r="I208" s="28"/>
    </row>
    <row r="209" spans="5:9">
      <c r="E209" s="28"/>
      <c r="F209" s="30"/>
      <c r="I209" s="28"/>
    </row>
  </sheetData>
  <mergeCells count="51">
    <mergeCell ref="A1:T1"/>
    <mergeCell ref="E2:H2"/>
    <mergeCell ref="I2:L2"/>
    <mergeCell ref="N2:Q2"/>
    <mergeCell ref="N3:O3"/>
    <mergeCell ref="A129:D129"/>
    <mergeCell ref="A2:A4"/>
    <mergeCell ref="A5:A25"/>
    <mergeCell ref="B2:B4"/>
    <mergeCell ref="B5:B8"/>
    <mergeCell ref="B9:B11"/>
    <mergeCell ref="B12:B17"/>
    <mergeCell ref="B21:B25"/>
    <mergeCell ref="B26:B69"/>
    <mergeCell ref="B70:B77"/>
    <mergeCell ref="B78:B111"/>
    <mergeCell ref="B112:B128"/>
    <mergeCell ref="C2:C4"/>
    <mergeCell ref="C5:C8"/>
    <mergeCell ref="C9:C11"/>
    <mergeCell ref="C12:C14"/>
    <mergeCell ref="C15:C17"/>
    <mergeCell ref="C21:C25"/>
    <mergeCell ref="C31:C34"/>
    <mergeCell ref="C37:C38"/>
    <mergeCell ref="C39:C41"/>
    <mergeCell ref="C45:C46"/>
    <mergeCell ref="C47:C48"/>
    <mergeCell ref="C49:C50"/>
    <mergeCell ref="C54:C55"/>
    <mergeCell ref="C56:C57"/>
    <mergeCell ref="C58:C59"/>
    <mergeCell ref="C62:C65"/>
    <mergeCell ref="C66:C69"/>
    <mergeCell ref="C70:C73"/>
    <mergeCell ref="C79:C81"/>
    <mergeCell ref="C82:C88"/>
    <mergeCell ref="C89:C91"/>
    <mergeCell ref="C93:C95"/>
    <mergeCell ref="C97:C98"/>
    <mergeCell ref="C99:C101"/>
    <mergeCell ref="C102:C103"/>
    <mergeCell ref="C113:C122"/>
    <mergeCell ref="C123:C128"/>
    <mergeCell ref="D2:D4"/>
    <mergeCell ref="E3:E4"/>
    <mergeCell ref="I3:I4"/>
    <mergeCell ref="M2:M3"/>
    <mergeCell ref="R2:R3"/>
    <mergeCell ref="S2:S3"/>
    <mergeCell ref="T2:T4"/>
  </mergeCells>
  <pageMargins left="0.75" right="0.75" top="1" bottom="1" header="0.5" footer="0.5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H7"/>
  <sheetViews>
    <sheetView workbookViewId="0">
      <selection activeCell="A1" sqref="A1:H1"/>
    </sheetView>
  </sheetViews>
  <sheetFormatPr defaultColWidth="8.775" defaultRowHeight="14.25" outlineLevelRow="6" outlineLevelCol="7"/>
  <cols>
    <col min="1" max="1" width="8.775" style="2"/>
    <col min="2" max="2" width="19.375" style="2" customWidth="1"/>
    <col min="3" max="3" width="14.375" style="2" customWidth="1"/>
    <col min="4" max="4" width="16.8916666666667" style="2" customWidth="1"/>
    <col min="5" max="5" width="17.4416666666667" style="2" customWidth="1"/>
    <col min="6" max="6" width="14.775" style="3" customWidth="1"/>
    <col min="7" max="7" width="12" style="2" customWidth="1"/>
    <col min="8" max="8" width="11.775" style="2" customWidth="1"/>
    <col min="9" max="16384" width="8.775" style="2"/>
  </cols>
  <sheetData>
    <row r="1" ht="29.55" customHeight="1" spans="1:8">
      <c r="A1" s="22" t="s">
        <v>239</v>
      </c>
      <c r="B1" s="22"/>
      <c r="C1" s="22"/>
      <c r="D1" s="22"/>
      <c r="E1" s="22"/>
      <c r="F1" s="22"/>
      <c r="G1" s="22"/>
      <c r="H1" s="22"/>
    </row>
    <row r="2" ht="30.45" customHeight="1" spans="1:8">
      <c r="A2" s="14" t="s">
        <v>1</v>
      </c>
      <c r="B2" s="14" t="s">
        <v>240</v>
      </c>
      <c r="C2" s="14" t="s">
        <v>241</v>
      </c>
      <c r="D2" s="14" t="s">
        <v>242</v>
      </c>
      <c r="E2" s="14" t="s">
        <v>243</v>
      </c>
      <c r="F2" s="23" t="s">
        <v>244</v>
      </c>
      <c r="G2" s="24" t="s">
        <v>245</v>
      </c>
      <c r="H2" s="23" t="s">
        <v>246</v>
      </c>
    </row>
    <row r="3" ht="25.05" customHeight="1" spans="1:8">
      <c r="A3" s="14">
        <v>1</v>
      </c>
      <c r="B3" s="14" t="s">
        <v>247</v>
      </c>
      <c r="C3" s="25">
        <v>25</v>
      </c>
      <c r="D3" s="23">
        <f>C3/C7</f>
        <v>0.242718446601942</v>
      </c>
      <c r="E3" s="14">
        <v>1900</v>
      </c>
      <c r="F3" s="23">
        <f>E3/6497</f>
        <v>0.292442665845775</v>
      </c>
      <c r="G3" s="14">
        <v>3213</v>
      </c>
      <c r="H3" s="23">
        <f>G3/G7</f>
        <v>0.285498489425982</v>
      </c>
    </row>
    <row r="4" ht="25.05" customHeight="1" spans="1:8">
      <c r="A4" s="14">
        <v>2</v>
      </c>
      <c r="B4" s="14" t="s">
        <v>70</v>
      </c>
      <c r="C4" s="25">
        <v>44</v>
      </c>
      <c r="D4" s="23">
        <f>C4/103</f>
        <v>0.427184466019417</v>
      </c>
      <c r="E4" s="14">
        <v>1680</v>
      </c>
      <c r="F4" s="23">
        <f>E4/6497</f>
        <v>0.258580883484685</v>
      </c>
      <c r="G4" s="14">
        <v>2910</v>
      </c>
      <c r="H4" s="23">
        <f>G4/G7</f>
        <v>0.25857472898525</v>
      </c>
    </row>
    <row r="5" ht="25.05" customHeight="1" spans="1:8">
      <c r="A5" s="14">
        <v>3</v>
      </c>
      <c r="B5" s="14" t="s">
        <v>215</v>
      </c>
      <c r="C5" s="25">
        <v>18</v>
      </c>
      <c r="D5" s="23">
        <f>C5/103</f>
        <v>0.174757281553398</v>
      </c>
      <c r="E5" s="14">
        <v>1467</v>
      </c>
      <c r="F5" s="23">
        <f>E5/6497</f>
        <v>0.225796521471448</v>
      </c>
      <c r="G5" s="14">
        <v>2584.75</v>
      </c>
      <c r="H5" s="23">
        <f>G5/G7</f>
        <v>0.229673893726675</v>
      </c>
    </row>
    <row r="6" ht="25.05" customHeight="1" spans="1:8">
      <c r="A6" s="14">
        <v>4</v>
      </c>
      <c r="B6" s="14" t="s">
        <v>162</v>
      </c>
      <c r="C6" s="25">
        <v>16</v>
      </c>
      <c r="D6" s="23">
        <f>C6/103</f>
        <v>0.155339805825243</v>
      </c>
      <c r="E6" s="14">
        <v>1450</v>
      </c>
      <c r="F6" s="23">
        <f>E6/6497</f>
        <v>0.223179929198091</v>
      </c>
      <c r="G6" s="14">
        <v>2546.25</v>
      </c>
      <c r="H6" s="23">
        <f>G6/G7</f>
        <v>0.226252887862093</v>
      </c>
    </row>
    <row r="7" ht="25.05" customHeight="1" spans="1:8">
      <c r="A7" s="26" t="s">
        <v>248</v>
      </c>
      <c r="B7" s="25"/>
      <c r="C7" s="14">
        <f t="shared" ref="C7:H7" si="0">SUM(C3:C6)</f>
        <v>103</v>
      </c>
      <c r="D7" s="23">
        <f t="shared" si="0"/>
        <v>1</v>
      </c>
      <c r="E7" s="14">
        <f t="shared" si="0"/>
        <v>6497</v>
      </c>
      <c r="F7" s="23">
        <f t="shared" si="0"/>
        <v>0.999999999999999</v>
      </c>
      <c r="G7" s="15">
        <f t="shared" si="0"/>
        <v>11254</v>
      </c>
      <c r="H7" s="23">
        <f t="shared" si="0"/>
        <v>1</v>
      </c>
    </row>
  </sheetData>
  <mergeCells count="2">
    <mergeCell ref="A1:H1"/>
    <mergeCell ref="A7:B7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K20"/>
  <sheetViews>
    <sheetView workbookViewId="0">
      <selection activeCell="N11" sqref="N11"/>
    </sheetView>
  </sheetViews>
  <sheetFormatPr defaultColWidth="8.775" defaultRowHeight="14.25"/>
  <cols>
    <col min="1" max="2" width="8.775" style="2"/>
    <col min="3" max="3" width="9.625" style="2" customWidth="1"/>
    <col min="4" max="4" width="10.125" style="2" customWidth="1"/>
    <col min="5" max="5" width="9.33333333333333" style="2" customWidth="1"/>
    <col min="6" max="6" width="9.75" style="2" customWidth="1"/>
    <col min="7" max="7" width="11.25" style="2" customWidth="1"/>
    <col min="8" max="8" width="12.75" style="3" customWidth="1"/>
    <col min="9" max="9" width="10.4416666666667" style="3" customWidth="1"/>
    <col min="10" max="10" width="11.5" style="2" customWidth="1"/>
    <col min="11" max="11" width="9.10833333333333" style="4" customWidth="1"/>
    <col min="12" max="16384" width="8.775" style="2"/>
  </cols>
  <sheetData>
    <row r="1" s="1" customFormat="1" ht="25.05" customHeight="1" spans="1:11">
      <c r="A1" s="5" t="s">
        <v>249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1" customFormat="1" ht="25.05" customHeight="1" spans="1:11">
      <c r="A2" s="7" t="s">
        <v>1</v>
      </c>
      <c r="B2" s="7" t="s">
        <v>250</v>
      </c>
      <c r="C2" s="7" t="s">
        <v>251</v>
      </c>
      <c r="D2" s="7"/>
      <c r="E2" s="7"/>
      <c r="F2" s="7"/>
      <c r="G2" s="7"/>
      <c r="H2" s="7"/>
      <c r="I2" s="7"/>
      <c r="J2" s="7" t="s">
        <v>238</v>
      </c>
      <c r="K2" s="7" t="s">
        <v>252</v>
      </c>
    </row>
    <row r="3" s="1" customFormat="1" ht="25.05" customHeight="1" spans="1:11">
      <c r="A3" s="7">
        <v>1</v>
      </c>
      <c r="B3" s="7" t="s">
        <v>253</v>
      </c>
      <c r="C3" s="8" t="s">
        <v>254</v>
      </c>
      <c r="D3" s="8" t="s">
        <v>255</v>
      </c>
      <c r="E3" s="8" t="s">
        <v>256</v>
      </c>
      <c r="F3" s="8" t="s">
        <v>257</v>
      </c>
      <c r="G3" s="8" t="s">
        <v>258</v>
      </c>
      <c r="H3" s="8" t="s">
        <v>259</v>
      </c>
      <c r="I3" s="8" t="s">
        <v>260</v>
      </c>
      <c r="J3" s="7"/>
      <c r="K3" s="7"/>
    </row>
    <row r="4" s="1" customFormat="1" ht="25.05" customHeight="1" spans="1:11">
      <c r="A4" s="7">
        <v>2</v>
      </c>
      <c r="B4" s="7" t="s">
        <v>261</v>
      </c>
      <c r="C4" s="9">
        <v>1</v>
      </c>
      <c r="D4" s="9"/>
      <c r="E4" s="9"/>
      <c r="F4" s="9">
        <v>1</v>
      </c>
      <c r="G4" s="9">
        <v>1</v>
      </c>
      <c r="H4" s="9">
        <v>2</v>
      </c>
      <c r="I4" s="8"/>
      <c r="J4" s="7">
        <f>SUM(C4:I4)</f>
        <v>5</v>
      </c>
      <c r="K4" s="18"/>
    </row>
    <row r="5" s="1" customFormat="1" ht="25.05" customHeight="1" spans="1:11">
      <c r="A5" s="10"/>
      <c r="B5" s="11"/>
      <c r="C5" s="11"/>
      <c r="D5" s="11"/>
      <c r="E5" s="11"/>
      <c r="F5" s="12"/>
      <c r="G5" s="12"/>
      <c r="H5" s="13"/>
      <c r="I5" s="13"/>
      <c r="J5" s="19"/>
      <c r="K5" s="20"/>
    </row>
    <row r="6" s="1" customFormat="1" ht="24" customHeight="1" spans="1:11">
      <c r="A6" s="5" t="s">
        <v>262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="1" customFormat="1" ht="52.05" customHeight="1" spans="1:11">
      <c r="A7" s="7" t="s">
        <v>1</v>
      </c>
      <c r="B7" s="7" t="s">
        <v>9</v>
      </c>
      <c r="C7" s="7" t="s">
        <v>263</v>
      </c>
      <c r="D7" s="7" t="s">
        <v>264</v>
      </c>
      <c r="E7" s="7" t="s">
        <v>265</v>
      </c>
      <c r="F7" s="7" t="s">
        <v>266</v>
      </c>
      <c r="G7" s="7" t="s">
        <v>267</v>
      </c>
      <c r="H7" s="7" t="s">
        <v>245</v>
      </c>
      <c r="I7" s="7" t="s">
        <v>268</v>
      </c>
      <c r="J7" s="7" t="s">
        <v>269</v>
      </c>
      <c r="K7" s="7" t="s">
        <v>252</v>
      </c>
    </row>
    <row r="8" ht="22.05" customHeight="1" spans="1:11">
      <c r="A8" s="14">
        <v>1</v>
      </c>
      <c r="B8" s="14">
        <f>工作任务事项!R129</f>
        <v>6497</v>
      </c>
      <c r="C8" s="15">
        <f>工作任务事项!S129</f>
        <v>11254</v>
      </c>
      <c r="D8" s="15">
        <f>B8/4</f>
        <v>1624.25</v>
      </c>
      <c r="E8" s="16">
        <f>C8/4</f>
        <v>2813.5</v>
      </c>
      <c r="F8" s="14" t="s">
        <v>36</v>
      </c>
      <c r="G8" s="14"/>
      <c r="H8" s="16"/>
      <c r="I8" s="16"/>
      <c r="J8" s="15"/>
      <c r="K8" s="14" t="s">
        <v>270</v>
      </c>
    </row>
    <row r="9" ht="22.05" customHeight="1" spans="1:11">
      <c r="A9" s="14">
        <v>2</v>
      </c>
      <c r="B9" s="14"/>
      <c r="C9" s="15"/>
      <c r="D9" s="15"/>
      <c r="E9" s="16"/>
      <c r="F9" s="14" t="s">
        <v>74</v>
      </c>
      <c r="G9" s="14">
        <v>1900</v>
      </c>
      <c r="H9" s="14">
        <v>3213</v>
      </c>
      <c r="I9" s="15">
        <f>G9/D8</f>
        <v>1.1697706633831</v>
      </c>
      <c r="J9" s="15">
        <f>H9/E8</f>
        <v>1.14199395770393</v>
      </c>
      <c r="K9" s="14"/>
    </row>
    <row r="10" ht="22.05" customHeight="1" spans="1:11">
      <c r="A10" s="14">
        <v>3</v>
      </c>
      <c r="B10" s="14"/>
      <c r="C10" s="15"/>
      <c r="D10" s="15"/>
      <c r="E10" s="16"/>
      <c r="F10" s="14" t="s">
        <v>88</v>
      </c>
      <c r="G10" s="14">
        <v>1680</v>
      </c>
      <c r="H10" s="14">
        <v>2910</v>
      </c>
      <c r="I10" s="15">
        <f>G10/D8</f>
        <v>1.03432353393874</v>
      </c>
      <c r="J10" s="15">
        <f>H10/E8</f>
        <v>1.034298915941</v>
      </c>
      <c r="K10" s="14"/>
    </row>
    <row r="11" ht="22.05" customHeight="1" spans="1:11">
      <c r="A11" s="14">
        <v>4</v>
      </c>
      <c r="B11" s="14"/>
      <c r="C11" s="15"/>
      <c r="D11" s="15"/>
      <c r="E11" s="16"/>
      <c r="F11" s="14" t="s">
        <v>205</v>
      </c>
      <c r="G11" s="14">
        <v>1467</v>
      </c>
      <c r="H11" s="14">
        <v>2584.75</v>
      </c>
      <c r="I11" s="15">
        <f>G11/D8</f>
        <v>0.903186085885793</v>
      </c>
      <c r="J11" s="15">
        <f>H11/E8</f>
        <v>0.9186955749067</v>
      </c>
      <c r="K11" s="14"/>
    </row>
    <row r="12" ht="22.05" customHeight="1" spans="1:11">
      <c r="A12" s="14">
        <v>5</v>
      </c>
      <c r="B12" s="14"/>
      <c r="C12" s="15"/>
      <c r="D12" s="15"/>
      <c r="E12" s="16"/>
      <c r="F12" s="17" t="s">
        <v>179</v>
      </c>
      <c r="G12" s="14">
        <v>1450</v>
      </c>
      <c r="H12" s="14">
        <v>2546.25</v>
      </c>
      <c r="I12" s="15">
        <f>G12/D8</f>
        <v>0.892719716792366</v>
      </c>
      <c r="J12" s="15">
        <f>H12/E8</f>
        <v>0.905011551448374</v>
      </c>
      <c r="K12" s="14"/>
    </row>
    <row r="13" ht="27.45" customHeight="1" spans="1:11">
      <c r="A13" s="14" t="s">
        <v>248</v>
      </c>
      <c r="B13" s="14"/>
      <c r="C13" s="14"/>
      <c r="D13" s="14"/>
      <c r="E13" s="14"/>
      <c r="F13" s="14"/>
      <c r="G13" s="14">
        <f>SUM(G9:G12)</f>
        <v>6497</v>
      </c>
      <c r="H13" s="15">
        <f>SUM(H9:H12)</f>
        <v>11254</v>
      </c>
      <c r="I13" s="15"/>
      <c r="J13" s="21"/>
      <c r="K13" s="14"/>
    </row>
    <row r="15" ht="13.5"/>
    <row r="16" ht="13.5"/>
    <row r="17" ht="13.5"/>
    <row r="18" ht="13.5"/>
    <row r="19" ht="13.5"/>
    <row r="20" ht="13.5"/>
  </sheetData>
  <mergeCells count="10">
    <mergeCell ref="A1:K1"/>
    <mergeCell ref="C2:I2"/>
    <mergeCell ref="A6:K6"/>
    <mergeCell ref="A13:F13"/>
    <mergeCell ref="B8:B12"/>
    <mergeCell ref="C8:C12"/>
    <mergeCell ref="D8:D12"/>
    <mergeCell ref="E8:E12"/>
    <mergeCell ref="J2:J3"/>
    <mergeCell ref="K2:K3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工作任务事项</vt:lpstr>
      <vt:lpstr>工作任务分析</vt:lpstr>
      <vt:lpstr>定编与定岗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office在线编辑</dc:creator>
  <cp:lastModifiedBy>office在线编辑</cp:lastModifiedBy>
  <dcterms:created xsi:type="dcterms:W3CDTF">2020-03-03T01:00:00Z</dcterms:created>
  <dcterms:modified xsi:type="dcterms:W3CDTF">2020-04-12T09:13:42Z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